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Data\LINGO\Death&amp;Damage\ToPublish\"/>
    </mc:Choice>
  </mc:AlternateContent>
  <xr:revisionPtr revIDLastSave="0" documentId="13_ncr:20001_{CE9091E9-B6CB-4866-BD5E-BA9165EBC850}" xr6:coauthVersionLast="47" xr6:coauthVersionMax="47" xr10:uidLastSave="{00000000-0000-0000-0000-000000000000}"/>
  <bookViews>
    <workbookView xWindow="-108" yWindow="-108" windowWidth="23256" windowHeight="12576" tabRatio="907" xr2:uid="{00000000-000D-0000-FFFF-FFFF00000000}"/>
  </bookViews>
  <sheets>
    <sheet name="Death &amp; Damage by Country" sheetId="4" r:id="rId1"/>
    <sheet name="Death &amp; Damage Oil&amp;Gas" sheetId="5" r:id="rId2"/>
    <sheet name="Death &amp; Damage Coal" sheetId="6" r:id="rId3"/>
    <sheet name="Death &amp; Damage All Carbon Bombs" sheetId="7" r:id="rId4"/>
  </sheets>
  <definedNames>
    <definedName name="_xlnm._FilterDatabase" localSheetId="0" hidden="1">'Death &amp; Damage by Country'!$A$2:$D$51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5" i="6" l="1"/>
  <c r="C11" i="7" s="1"/>
  <c r="D235" i="6"/>
  <c r="B11" i="7" s="1"/>
  <c r="D234" i="6"/>
  <c r="B10" i="7" s="1"/>
  <c r="D233" i="6"/>
  <c r="B9" i="7" s="1"/>
  <c r="F232" i="6"/>
  <c r="D51" i="4" s="1"/>
  <c r="E232" i="6"/>
  <c r="F231" i="6"/>
  <c r="E231" i="6"/>
  <c r="F230" i="6"/>
  <c r="E230" i="6"/>
  <c r="F229" i="6"/>
  <c r="E229" i="6"/>
  <c r="F228" i="6"/>
  <c r="D4" i="4" s="1"/>
  <c r="E228" i="6"/>
  <c r="F227" i="6"/>
  <c r="E227" i="6"/>
  <c r="F226" i="6"/>
  <c r="E226" i="6"/>
  <c r="F225" i="6"/>
  <c r="E225" i="6"/>
  <c r="F224" i="6"/>
  <c r="E224" i="6"/>
  <c r="F223" i="6"/>
  <c r="E223" i="6"/>
  <c r="F222" i="6"/>
  <c r="E222" i="6"/>
  <c r="F221" i="6"/>
  <c r="E221" i="6"/>
  <c r="F220" i="6"/>
  <c r="D17" i="4" s="1"/>
  <c r="E220" i="6"/>
  <c r="F219" i="6"/>
  <c r="E219" i="6"/>
  <c r="F218" i="6"/>
  <c r="E218" i="6"/>
  <c r="F217" i="6"/>
  <c r="E217" i="6"/>
  <c r="F216" i="6"/>
  <c r="E216" i="6"/>
  <c r="F215" i="6"/>
  <c r="E215" i="6"/>
  <c r="F214" i="6"/>
  <c r="E214" i="6"/>
  <c r="F213" i="6"/>
  <c r="E213" i="6"/>
  <c r="F212" i="6"/>
  <c r="E212" i="6"/>
  <c r="F211" i="6"/>
  <c r="E211" i="6"/>
  <c r="F210" i="6"/>
  <c r="E210" i="6"/>
  <c r="F209" i="6"/>
  <c r="E209" i="6"/>
  <c r="F208" i="6"/>
  <c r="E208" i="6"/>
  <c r="F207" i="6"/>
  <c r="E207" i="6"/>
  <c r="F206" i="6"/>
  <c r="E206" i="6"/>
  <c r="F205" i="6"/>
  <c r="E205" i="6"/>
  <c r="F204" i="6"/>
  <c r="E204" i="6"/>
  <c r="F203" i="6"/>
  <c r="E203" i="6"/>
  <c r="F202" i="6"/>
  <c r="E202" i="6"/>
  <c r="F201" i="6"/>
  <c r="E201" i="6"/>
  <c r="F200" i="6"/>
  <c r="D28" i="4" s="1"/>
  <c r="E200" i="6"/>
  <c r="F199" i="6"/>
  <c r="E199" i="6"/>
  <c r="F198" i="6"/>
  <c r="E198" i="6"/>
  <c r="F197" i="6"/>
  <c r="E197" i="6"/>
  <c r="F196" i="6"/>
  <c r="E196" i="6"/>
  <c r="F195" i="6"/>
  <c r="E195" i="6"/>
  <c r="F194" i="6"/>
  <c r="E194" i="6"/>
  <c r="F193" i="6"/>
  <c r="E193" i="6"/>
  <c r="F192" i="6"/>
  <c r="D16" i="4" s="1"/>
  <c r="E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D15" i="4" s="1"/>
  <c r="E184" i="6"/>
  <c r="F183" i="6"/>
  <c r="E183" i="6"/>
  <c r="F182" i="6"/>
  <c r="E182" i="6"/>
  <c r="F181" i="6"/>
  <c r="E181" i="6"/>
  <c r="F180" i="6"/>
  <c r="E180" i="6"/>
  <c r="F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F167" i="6"/>
  <c r="E167" i="6"/>
  <c r="F166" i="6"/>
  <c r="E166" i="6"/>
  <c r="F165" i="6"/>
  <c r="E165" i="6"/>
  <c r="F164" i="6"/>
  <c r="D31" i="4" s="1"/>
  <c r="E164" i="6"/>
  <c r="F163" i="6"/>
  <c r="E163" i="6"/>
  <c r="F162" i="6"/>
  <c r="E162" i="6"/>
  <c r="F161" i="6"/>
  <c r="E161" i="6"/>
  <c r="F160" i="6"/>
  <c r="D22" i="4" s="1"/>
  <c r="E160" i="6"/>
  <c r="F159" i="6"/>
  <c r="E159" i="6"/>
  <c r="F158" i="6"/>
  <c r="E158" i="6"/>
  <c r="F157" i="6"/>
  <c r="E157" i="6"/>
  <c r="F156" i="6"/>
  <c r="E156" i="6"/>
  <c r="F155" i="6"/>
  <c r="E155" i="6"/>
  <c r="F154" i="6"/>
  <c r="E154" i="6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D3" i="4" s="1"/>
  <c r="D52" i="4" s="1"/>
  <c r="E32" i="6"/>
  <c r="F31" i="6"/>
  <c r="E31" i="6"/>
  <c r="F30" i="6"/>
  <c r="E30" i="6"/>
  <c r="F29" i="6"/>
  <c r="E29" i="6"/>
  <c r="F28" i="6"/>
  <c r="D9" i="4" s="1"/>
  <c r="E28" i="6"/>
  <c r="F27" i="6"/>
  <c r="E27" i="6"/>
  <c r="F26" i="6"/>
  <c r="E26" i="6"/>
  <c r="F25" i="6"/>
  <c r="E25" i="6"/>
  <c r="F24" i="6"/>
  <c r="D38" i="4" s="1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F235" i="6" s="1"/>
  <c r="D11" i="7" s="1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D7" i="4" s="1"/>
  <c r="E4" i="6"/>
  <c r="F3" i="6"/>
  <c r="F234" i="6" s="1"/>
  <c r="D10" i="7" s="1"/>
  <c r="E3" i="6"/>
  <c r="E234" i="6" s="1"/>
  <c r="C10" i="7" s="1"/>
  <c r="D200" i="5"/>
  <c r="B17" i="7" s="1"/>
  <c r="B5" i="7" s="1"/>
  <c r="D199" i="5"/>
  <c r="B16" i="7" s="1"/>
  <c r="B4" i="7" s="1"/>
  <c r="D198" i="5"/>
  <c r="B15" i="7" s="1"/>
  <c r="B3" i="7" s="1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C4" i="4" s="1"/>
  <c r="F175" i="5"/>
  <c r="E175" i="5"/>
  <c r="F174" i="5"/>
  <c r="E174" i="5"/>
  <c r="F173" i="5"/>
  <c r="E173" i="5"/>
  <c r="F172" i="5"/>
  <c r="E172" i="5"/>
  <c r="C41" i="4" s="1"/>
  <c r="F171" i="5"/>
  <c r="E171" i="5"/>
  <c r="F170" i="5"/>
  <c r="E170" i="5"/>
  <c r="F169" i="5"/>
  <c r="E169" i="5"/>
  <c r="F168" i="5"/>
  <c r="E168" i="5"/>
  <c r="C20" i="4" s="1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C6" i="4" s="1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C28" i="4" s="1"/>
  <c r="F103" i="5"/>
  <c r="E103" i="5"/>
  <c r="F102" i="5"/>
  <c r="E102" i="5"/>
  <c r="F101" i="5"/>
  <c r="E101" i="5"/>
  <c r="F100" i="5"/>
  <c r="E100" i="5"/>
  <c r="C49" i="4" s="1"/>
  <c r="F99" i="5"/>
  <c r="E99" i="5"/>
  <c r="F98" i="5"/>
  <c r="E98" i="5"/>
  <c r="F97" i="5"/>
  <c r="E97" i="5"/>
  <c r="F96" i="5"/>
  <c r="E96" i="5"/>
  <c r="C23" i="4" s="1"/>
  <c r="F95" i="5"/>
  <c r="E95" i="5"/>
  <c r="F94" i="5"/>
  <c r="E94" i="5"/>
  <c r="F93" i="5"/>
  <c r="E93" i="5"/>
  <c r="F92" i="5"/>
  <c r="E92" i="5"/>
  <c r="C33" i="4" s="1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C18" i="4" s="1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C11" i="4" s="1"/>
  <c r="F59" i="5"/>
  <c r="E59" i="5"/>
  <c r="F58" i="5"/>
  <c r="E58" i="5"/>
  <c r="F57" i="5"/>
  <c r="E57" i="5"/>
  <c r="F56" i="5"/>
  <c r="E56" i="5"/>
  <c r="C10" i="4" s="1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25" i="4" s="1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C3" i="4" s="1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C9" i="4" s="1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C12" i="4" s="1"/>
  <c r="F15" i="5"/>
  <c r="E15" i="5"/>
  <c r="F14" i="5"/>
  <c r="E14" i="5"/>
  <c r="F13" i="5"/>
  <c r="E13" i="5"/>
  <c r="F12" i="5"/>
  <c r="E12" i="5"/>
  <c r="C7" i="4" s="1"/>
  <c r="F11" i="5"/>
  <c r="F200" i="5" s="1"/>
  <c r="D17" i="7" s="1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E198" i="5" s="1"/>
  <c r="C15" i="7" s="1"/>
  <c r="F3" i="5"/>
  <c r="F198" i="5" s="1"/>
  <c r="D15" i="7" s="1"/>
  <c r="E3" i="5"/>
  <c r="C51" i="4"/>
  <c r="B51" i="4"/>
  <c r="D50" i="4"/>
  <c r="C50" i="4"/>
  <c r="B50" i="4"/>
  <c r="D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B41" i="4"/>
  <c r="D40" i="4"/>
  <c r="C40" i="4"/>
  <c r="B40" i="4"/>
  <c r="D39" i="4"/>
  <c r="C39" i="4"/>
  <c r="B39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B33" i="4"/>
  <c r="D32" i="4"/>
  <c r="C32" i="4"/>
  <c r="B32" i="4"/>
  <c r="C31" i="4"/>
  <c r="B31" i="4"/>
  <c r="D30" i="4"/>
  <c r="C30" i="4"/>
  <c r="B30" i="4"/>
  <c r="D29" i="4"/>
  <c r="C29" i="4"/>
  <c r="B29" i="4"/>
  <c r="B28" i="4"/>
  <c r="D27" i="4"/>
  <c r="C27" i="4"/>
  <c r="B27" i="4"/>
  <c r="D26" i="4"/>
  <c r="C26" i="4"/>
  <c r="B26" i="4"/>
  <c r="D25" i="4"/>
  <c r="B25" i="4"/>
  <c r="D24" i="4"/>
  <c r="C24" i="4"/>
  <c r="B24" i="4"/>
  <c r="D23" i="4"/>
  <c r="B23" i="4"/>
  <c r="C22" i="4"/>
  <c r="B22" i="4"/>
  <c r="D21" i="4"/>
  <c r="C21" i="4"/>
  <c r="B21" i="4"/>
  <c r="D20" i="4"/>
  <c r="B20" i="4"/>
  <c r="D19" i="4"/>
  <c r="C19" i="4"/>
  <c r="B19" i="4"/>
  <c r="D18" i="4"/>
  <c r="B18" i="4"/>
  <c r="C17" i="4"/>
  <c r="B17" i="4"/>
  <c r="C16" i="4"/>
  <c r="B16" i="4"/>
  <c r="C15" i="4"/>
  <c r="B15" i="4"/>
  <c r="D14" i="4"/>
  <c r="B14" i="4"/>
  <c r="D13" i="4"/>
  <c r="C13" i="4"/>
  <c r="B13" i="4"/>
  <c r="D12" i="4"/>
  <c r="B12" i="4"/>
  <c r="D11" i="4"/>
  <c r="B11" i="4"/>
  <c r="D10" i="4"/>
  <c r="B10" i="4"/>
  <c r="B9" i="4"/>
  <c r="D8" i="4"/>
  <c r="C8" i="4"/>
  <c r="B8" i="4"/>
  <c r="B7" i="4"/>
  <c r="D6" i="4"/>
  <c r="B6" i="4"/>
  <c r="D5" i="4"/>
  <c r="C5" i="4"/>
  <c r="B5" i="4"/>
  <c r="B4" i="4"/>
  <c r="B3" i="4"/>
  <c r="B52" i="4" s="1"/>
  <c r="D3" i="7" l="1"/>
  <c r="D5" i="7"/>
  <c r="E199" i="5"/>
  <c r="C16" i="7" s="1"/>
  <c r="C4" i="7" s="1"/>
  <c r="F199" i="5"/>
  <c r="D16" i="7" s="1"/>
  <c r="D4" i="7" s="1"/>
  <c r="C14" i="4"/>
  <c r="C52" i="4" s="1"/>
  <c r="E233" i="6"/>
  <c r="C9" i="7" s="1"/>
  <c r="C3" i="7" s="1"/>
  <c r="E200" i="5"/>
  <c r="C17" i="7" s="1"/>
  <c r="C5" i="7" s="1"/>
  <c r="F233" i="6"/>
  <c r="D9" i="7" s="1"/>
</calcChain>
</file>

<file path=xl/sharedStrings.xml><?xml version="1.0" encoding="utf-8"?>
<sst xmlns="http://schemas.openxmlformats.org/spreadsheetml/2006/main" count="1142" uniqueCount="502">
  <si>
    <t>Social Cost of Carbon (billion USD/Gt CO2)</t>
  </si>
  <si>
    <t>Qatar</t>
  </si>
  <si>
    <t>Death &amp; Damage of Carbon Bombs</t>
  </si>
  <si>
    <t>Potential emissions</t>
  </si>
  <si>
    <t>Mortality Cost of Carbon</t>
  </si>
  <si>
    <t>Social Cost of Carbon</t>
  </si>
  <si>
    <t>Country</t>
  </si>
  <si>
    <t>Gt CO2</t>
  </si>
  <si>
    <t>Deaths</t>
  </si>
  <si>
    <t>Billion USD</t>
  </si>
  <si>
    <t>China</t>
  </si>
  <si>
    <t>United States</t>
  </si>
  <si>
    <t>Russian Federation</t>
  </si>
  <si>
    <t>Saudi-Arabia</t>
  </si>
  <si>
    <t>Australia</t>
  </si>
  <si>
    <t>Canada</t>
  </si>
  <si>
    <t>India</t>
  </si>
  <si>
    <t>Iraq</t>
  </si>
  <si>
    <t>Brazil</t>
  </si>
  <si>
    <t>Iran</t>
  </si>
  <si>
    <t>United Arab Emirates</t>
  </si>
  <si>
    <t>Indonesia</t>
  </si>
  <si>
    <t>Kazakhstan</t>
  </si>
  <si>
    <t>South Africa</t>
  </si>
  <si>
    <t>Kuwait</t>
  </si>
  <si>
    <t>Mongolia</t>
  </si>
  <si>
    <t>Turkmenistan</t>
  </si>
  <si>
    <t>Mozambique</t>
  </si>
  <si>
    <t>Colombia</t>
  </si>
  <si>
    <t>Mexico</t>
  </si>
  <si>
    <t>Venezuela</t>
  </si>
  <si>
    <t>Algeria</t>
  </si>
  <si>
    <t>Poland</t>
  </si>
  <si>
    <t>Argentina</t>
  </si>
  <si>
    <t>Pakistan</t>
  </si>
  <si>
    <t>Turkey</t>
  </si>
  <si>
    <t>North Korea</t>
  </si>
  <si>
    <t>Germany</t>
  </si>
  <si>
    <t>Norway</t>
  </si>
  <si>
    <t>Libya</t>
  </si>
  <si>
    <t>Serbia</t>
  </si>
  <si>
    <t>Bulgaria</t>
  </si>
  <si>
    <t>Uzbekistan</t>
  </si>
  <si>
    <t>Denmark</t>
  </si>
  <si>
    <t>Botswana</t>
  </si>
  <si>
    <t>Greece</t>
  </si>
  <si>
    <t>Guyana</t>
  </si>
  <si>
    <t>Ukraine</t>
  </si>
  <si>
    <t>Azerbaijan</t>
  </si>
  <si>
    <t>United Kingdom</t>
  </si>
  <si>
    <t>Kuwait-Saudi-Arabia-Neutral Zone</t>
  </si>
  <si>
    <t>Bahrain</t>
  </si>
  <si>
    <t>Bangladesh</t>
  </si>
  <si>
    <t>Syria</t>
  </si>
  <si>
    <t>Israel</t>
  </si>
  <si>
    <t>Nigeria</t>
  </si>
  <si>
    <t>Tanzania</t>
  </si>
  <si>
    <t>Zimbabwe</t>
  </si>
  <si>
    <t>Total</t>
  </si>
  <si>
    <r>
      <rPr>
        <sz val="10"/>
        <color theme="1"/>
        <rFont val="Arial"/>
      </rPr>
      <t xml:space="preserve">Note: These figures summarize the emissions, deaths and damages </t>
    </r>
    <r>
      <rPr>
        <i/>
        <sz val="10"/>
        <color theme="1"/>
        <rFont val="Arial"/>
      </rPr>
      <t>on a global level</t>
    </r>
    <r>
      <rPr>
        <sz val="10"/>
        <color theme="1"/>
        <rFont val="Arial"/>
      </rPr>
      <t xml:space="preserve"> </t>
    </r>
    <r>
      <rPr>
        <u/>
        <sz val="10"/>
        <color theme="1"/>
        <rFont val="Arial"/>
      </rPr>
      <t>attributable to Carbon Bombs of the respective countries</t>
    </r>
    <r>
      <rPr>
        <sz val="10"/>
        <color theme="1"/>
        <rFont val="Arial"/>
      </rPr>
      <t xml:space="preserve">. These are not estimates for deaths and damages expected to occur </t>
    </r>
    <r>
      <rPr>
        <i/>
        <sz val="10"/>
        <color theme="1"/>
        <rFont val="Arial"/>
      </rPr>
      <t xml:space="preserve">in </t>
    </r>
    <r>
      <rPr>
        <sz val="10"/>
        <color theme="1"/>
        <rFont val="Arial"/>
      </rPr>
      <t>these countries.</t>
    </r>
  </si>
  <si>
    <t>Oil&amp;Gas Carbon Bombs</t>
  </si>
  <si>
    <t>New</t>
  </si>
  <si>
    <t>Project</t>
  </si>
  <si>
    <t>Upper Zakum</t>
  </si>
  <si>
    <t>Bu Hasa</t>
  </si>
  <si>
    <t>Bab</t>
  </si>
  <si>
    <t>Lower Zakum</t>
  </si>
  <si>
    <t>Umm Shaif/Nasr</t>
  </si>
  <si>
    <t>Bab (Gasco)</t>
  </si>
  <si>
    <t>Asab</t>
  </si>
  <si>
    <t>Vaca Muerta Shale</t>
  </si>
  <si>
    <t>*</t>
  </si>
  <si>
    <t>Goldwyer Shale</t>
  </si>
  <si>
    <t>Gorgon LNG T1-T3</t>
  </si>
  <si>
    <t>Velkerri Shale</t>
  </si>
  <si>
    <t>ACG (Azeri-Chirag-Guneshli Deep Water)</t>
  </si>
  <si>
    <t>Central Arabian Offshore</t>
  </si>
  <si>
    <t>Santos Offshore</t>
  </si>
  <si>
    <t>Llandovery Shale</t>
  </si>
  <si>
    <t>Buzios (x-Franco)</t>
  </si>
  <si>
    <t>Irati Shale</t>
  </si>
  <si>
    <t>Lula (X-Tupi)</t>
  </si>
  <si>
    <t>Parnaiba Onshore</t>
  </si>
  <si>
    <t>Libra</t>
  </si>
  <si>
    <t>Candeias Shale</t>
  </si>
  <si>
    <t>Campos Offshore</t>
  </si>
  <si>
    <t>Mero (Libra NW)</t>
  </si>
  <si>
    <t>Montney Play</t>
  </si>
  <si>
    <t>Spirit River (Notikewin, Falher, Wilrich)</t>
  </si>
  <si>
    <t>Horizon Oil Sands Project</t>
  </si>
  <si>
    <t>Kearl</t>
  </si>
  <si>
    <t>Duvernay</t>
  </si>
  <si>
    <t>Athabasca Oil Sands Project</t>
  </si>
  <si>
    <t>Christina Lake</t>
  </si>
  <si>
    <t>Liard Shale</t>
  </si>
  <si>
    <t>Syncrude Mildred Lake/Aurora</t>
  </si>
  <si>
    <t>Longmaxi Shale</t>
  </si>
  <si>
    <t>Changqing</t>
  </si>
  <si>
    <t>Daqing</t>
  </si>
  <si>
    <t>Cambrian/Silurian Marine Shale</t>
  </si>
  <si>
    <t>Longmaxi Shale (Sichuan/Changyu)</t>
  </si>
  <si>
    <t>Tarim (CNPC)</t>
  </si>
  <si>
    <t>Southeast Uplift Onshore Heilongjiang Province</t>
  </si>
  <si>
    <t>Shengli</t>
  </si>
  <si>
    <t>Oil shale China</t>
  </si>
  <si>
    <t>Xinjiang (CNPC)</t>
  </si>
  <si>
    <t>Central Uplift Onshore Xinjiang Uygur Autonomous Region</t>
  </si>
  <si>
    <t>La Luna Shale</t>
  </si>
  <si>
    <t>Tannezuft Shale</t>
  </si>
  <si>
    <t>Hassi R'Mel (Domestic)</t>
  </si>
  <si>
    <t>Hassi Messaoud</t>
  </si>
  <si>
    <t>Bowland Shale</t>
  </si>
  <si>
    <t>Kronprins Christian Offshore</t>
  </si>
  <si>
    <t>Greater Turbot (Stabroek)</t>
  </si>
  <si>
    <t>Greater Liza (Liza)</t>
  </si>
  <si>
    <t>East Natuna (x-Natuna D-Alpha)</t>
  </si>
  <si>
    <t>Leviathan</t>
  </si>
  <si>
    <t>Barail Shale</t>
  </si>
  <si>
    <t>Rumaila North &amp; South</t>
  </si>
  <si>
    <t>Qurna West</t>
  </si>
  <si>
    <t>Baghdad East</t>
  </si>
  <si>
    <t>Central Arabian Onshore</t>
  </si>
  <si>
    <t>Majnoon</t>
  </si>
  <si>
    <t>Zubair</t>
  </si>
  <si>
    <t>Qurna West-2</t>
  </si>
  <si>
    <t>Halfayah</t>
  </si>
  <si>
    <t>Nahr bin Umar</t>
  </si>
  <si>
    <t>Ratawi</t>
  </si>
  <si>
    <t>Basrah Gas project</t>
  </si>
  <si>
    <t>Marun</t>
  </si>
  <si>
    <t>Azadegan</t>
  </si>
  <si>
    <t>Ahwaz Asmari</t>
  </si>
  <si>
    <t>Gachsaran</t>
  </si>
  <si>
    <t>Agha Jari</t>
  </si>
  <si>
    <t>Ahwaz Bangestan</t>
  </si>
  <si>
    <t>Pazanan</t>
  </si>
  <si>
    <t>South Pars (Phases 9-10) dry gas</t>
  </si>
  <si>
    <t>Kish Gas Project</t>
  </si>
  <si>
    <t>Pars Southwest</t>
  </si>
  <si>
    <t>South Pars (Phases 4-5) dry gas</t>
  </si>
  <si>
    <t>Mansouri Bangestan</t>
  </si>
  <si>
    <t>South Pars (Phases 22-24)</t>
  </si>
  <si>
    <t>South Pars (Phases 20-21)</t>
  </si>
  <si>
    <t>South Pars (Phases 2-3) dry gas</t>
  </si>
  <si>
    <t>Greater Burgan</t>
  </si>
  <si>
    <t>Project Kuwait</t>
  </si>
  <si>
    <t>Kashagan</t>
  </si>
  <si>
    <t>Tengiz</t>
  </si>
  <si>
    <t>Carboniferous Shale</t>
  </si>
  <si>
    <t>Karachaganak</t>
  </si>
  <si>
    <t>Sirte Shale</t>
  </si>
  <si>
    <t>El Sharara</t>
  </si>
  <si>
    <t>Eagle Ford Shale</t>
  </si>
  <si>
    <t>Gulf Deepwater Offshore</t>
  </si>
  <si>
    <t>Ku-Maloob-Zaap Project</t>
  </si>
  <si>
    <t>Yucatan Platform Offshore</t>
  </si>
  <si>
    <t>MZLNG Joint Development (T1-T2)</t>
  </si>
  <si>
    <t>Area-1 Future Phases</t>
  </si>
  <si>
    <t>Area 1 LNG (T1&amp;T2)</t>
  </si>
  <si>
    <t>NLNG Base Project</t>
  </si>
  <si>
    <t>Troll</t>
  </si>
  <si>
    <t>Johan Sverdrup</t>
  </si>
  <si>
    <t>Khafji</t>
  </si>
  <si>
    <t>Sembar Shale</t>
  </si>
  <si>
    <t>Lublin Basin Silurian Shale</t>
  </si>
  <si>
    <t>North Field</t>
  </si>
  <si>
    <t>North Field C LNG</t>
  </si>
  <si>
    <t>North Field E</t>
  </si>
  <si>
    <t>QatarGas LNG T8-T11 (NFE-East)</t>
  </si>
  <si>
    <t>Barzan</t>
  </si>
  <si>
    <t>Qatargas 2 LNG T4-T5</t>
  </si>
  <si>
    <t>QatarGas LNG T12-T13 (NFE-South)</t>
  </si>
  <si>
    <t>Dolphin</t>
  </si>
  <si>
    <t>Rasgas 2 LNG T3-T5</t>
  </si>
  <si>
    <t>Rasgas 3 LNG T6-T7</t>
  </si>
  <si>
    <t>QatarGas 1 LNG T1-T3</t>
  </si>
  <si>
    <t>Al Khaleej Gas project</t>
  </si>
  <si>
    <t>Bovanenkovo Zone (Yamal Megaproject)</t>
  </si>
  <si>
    <t>Gazprom dobycha Yamburg</t>
  </si>
  <si>
    <t>Tunguska Basin CBM</t>
  </si>
  <si>
    <t>Shtokman</t>
  </si>
  <si>
    <t>Urengoyskoye</t>
  </si>
  <si>
    <t>Kuznetsk Depression (Kuzbass) CBM</t>
  </si>
  <si>
    <t>Yuganskneftegaz</t>
  </si>
  <si>
    <t>Eastern Gas Program</t>
  </si>
  <si>
    <t>West Siberia Offshore</t>
  </si>
  <si>
    <t>Lensky Basin CBM</t>
  </si>
  <si>
    <t>Timan - Pechora Basin Offshore</t>
  </si>
  <si>
    <t>Tambey Zone (Yamal Megaproject)</t>
  </si>
  <si>
    <t>Timan - Pechora Basin Onshore</t>
  </si>
  <si>
    <t>Samotlorneftegaz (TNK-BP)</t>
  </si>
  <si>
    <t>Leningradskoye (Kara Sea)</t>
  </si>
  <si>
    <t>Gazprom dobycha Orenburg</t>
  </si>
  <si>
    <t>Arctic LNG 2 T1-3</t>
  </si>
  <si>
    <t>Volga - Urals Onshore</t>
  </si>
  <si>
    <t>Romashkino</t>
  </si>
  <si>
    <t>Rusanovskoye (Kara Sea)</t>
  </si>
  <si>
    <t>Gazprom dobycha Nadym</t>
  </si>
  <si>
    <t>Taymyr Basin CBM</t>
  </si>
  <si>
    <t>North Kara Sea Offshore</t>
  </si>
  <si>
    <t>West Siberia Onshore</t>
  </si>
  <si>
    <t>SeverEnergia Project</t>
  </si>
  <si>
    <t>Ghawar Uthmaniyah</t>
  </si>
  <si>
    <t>Safaniya</t>
  </si>
  <si>
    <t>Khurais project</t>
  </si>
  <si>
    <t>Ghawar Haradh</t>
  </si>
  <si>
    <t>Ghawar Shedgum</t>
  </si>
  <si>
    <t>Qatif project</t>
  </si>
  <si>
    <t>Manifa (redevelop)</t>
  </si>
  <si>
    <t>Ghawar Hawiyah</t>
  </si>
  <si>
    <t>Shaybah</t>
  </si>
  <si>
    <t>Berri</t>
  </si>
  <si>
    <t>Zuluf (CR in field)</t>
  </si>
  <si>
    <t>Zuluf</t>
  </si>
  <si>
    <t>Khursaniyah</t>
  </si>
  <si>
    <t>Ghawar Ain Dar N</t>
  </si>
  <si>
    <t>Marjan</t>
  </si>
  <si>
    <t>Safaniya YTF Concession</t>
  </si>
  <si>
    <t>Zuluf (expansion)</t>
  </si>
  <si>
    <t>Abqaiq</t>
  </si>
  <si>
    <t>Ghawar Ain Dar S</t>
  </si>
  <si>
    <t>Sudair Shale</t>
  </si>
  <si>
    <t>Harmaliyah</t>
  </si>
  <si>
    <t>Tanf Shale</t>
  </si>
  <si>
    <t>Yolotan (Iolotan) South</t>
  </si>
  <si>
    <t>Yashlar Vostochnyy (East)</t>
  </si>
  <si>
    <t>Dovletabad-Donmez</t>
  </si>
  <si>
    <t>Tanzanian Coastal Offshore</t>
  </si>
  <si>
    <t>Menilite Shale</t>
  </si>
  <si>
    <t>Permian Delaware Tight</t>
  </si>
  <si>
    <t>Marcellus Shale</t>
  </si>
  <si>
    <t>Permian Midland Tight</t>
  </si>
  <si>
    <t>Haynesville/Bossier Shale</t>
  </si>
  <si>
    <t>Utica Shale</t>
  </si>
  <si>
    <t>Bakken Shale</t>
  </si>
  <si>
    <t>DJ Basin Tight Oil</t>
  </si>
  <si>
    <t>Western Gulf Province_Texas</t>
  </si>
  <si>
    <t>Woodford Shale</t>
  </si>
  <si>
    <t>PRB Tight Oil</t>
  </si>
  <si>
    <t>Chukchi Sea Offshore</t>
  </si>
  <si>
    <t>Meramec Shale</t>
  </si>
  <si>
    <t>Permian Conventional_Texas</t>
  </si>
  <si>
    <t>North Slope Onshore</t>
  </si>
  <si>
    <t>Anadarko Shelf_Oklahoma</t>
  </si>
  <si>
    <t>Baltimore Canyon Offshore</t>
  </si>
  <si>
    <t>Austin Chalk Tight</t>
  </si>
  <si>
    <t>Barnett Shale</t>
  </si>
  <si>
    <t>Beaufort Sea Offshore</t>
  </si>
  <si>
    <t>Gulf Coast Centre Offshore</t>
  </si>
  <si>
    <t>West Florida Offshore</t>
  </si>
  <si>
    <t>Orinoco Joint Ventures</t>
  </si>
  <si>
    <t>Collingham Shale</t>
  </si>
  <si>
    <t>Total Producing Carbon Bombs</t>
  </si>
  <si>
    <t>Total New Carbon Bombs</t>
  </si>
  <si>
    <t>Mortality Cost of Carbon (deaths/Gt CO2)</t>
  </si>
  <si>
    <r>
      <rPr>
        <sz val="11"/>
        <rFont val="Calibri, Arial"/>
      </rPr>
      <t xml:space="preserve">Source: </t>
    </r>
    <r>
      <rPr>
        <u/>
        <sz val="11"/>
        <color rgb="FF1155CC"/>
        <rFont val="Calibri, Arial"/>
      </rPr>
      <t>https://www.nature.com/articles/s41467-021-24487-w</t>
    </r>
  </si>
  <si>
    <r>
      <rPr>
        <sz val="11"/>
        <rFont val="Calibri, Arial"/>
      </rPr>
      <t xml:space="preserve">Source: </t>
    </r>
    <r>
      <rPr>
        <u/>
        <sz val="11"/>
        <color rgb="FF1155CC"/>
        <rFont val="Calibri, Arial"/>
      </rPr>
      <t>https://www.nature.com/articles/s41558-018-0282-y</t>
    </r>
  </si>
  <si>
    <t>Carbon Bombs</t>
  </si>
  <si>
    <r>
      <t xml:space="preserve">Source: </t>
    </r>
    <r>
      <rPr>
        <u/>
        <sz val="10"/>
        <color rgb="FF1155CC"/>
        <rFont val="Arial"/>
      </rPr>
      <t>https://www.sciencedirect.com/science/article/pii/S0301421522001756</t>
    </r>
  </si>
  <si>
    <t>Note: The MCC and SCC in the sources estimate Deaths &amp; Damages occuring over the course of the century for a ton of CO2 emitted now. For simplicity, we have assumed an immediate release of the CO2. The time profile of the impacts can be expected to change with a different assumption, but not the order of magnitude of the impacts.</t>
  </si>
  <si>
    <t>Coal Carbon Bombs</t>
  </si>
  <si>
    <t>Ensham Coal Mine</t>
  </si>
  <si>
    <t>Hunter Valley North Coal Mine</t>
  </si>
  <si>
    <t>Byerwen Coal Mine</t>
  </si>
  <si>
    <t>Mount Pleasant Coal Mine</t>
  </si>
  <si>
    <t>Hunter Valley South Coal Mine</t>
  </si>
  <si>
    <t>Peak Downs Coal Mine</t>
  </si>
  <si>
    <t>Blackwater Coal Mine</t>
  </si>
  <si>
    <t>Goonyella-Riverside Coal Mine</t>
  </si>
  <si>
    <t>Loy Yang Coal Mine</t>
  </si>
  <si>
    <t>Yallourn</t>
  </si>
  <si>
    <t>Red Hill Coal Project</t>
  </si>
  <si>
    <t>Wards Well Coal Mine</t>
  </si>
  <si>
    <t>Alpha North Coal Mine</t>
  </si>
  <si>
    <t>Carmichael Coal Project</t>
  </si>
  <si>
    <t>Valeria Coal Mine</t>
  </si>
  <si>
    <t>Wilton and Fairhill Coal Projects</t>
  </si>
  <si>
    <t>Galilee Coal Mine</t>
  </si>
  <si>
    <t>Hutton Coal Mine</t>
  </si>
  <si>
    <t>Olive Downs Coal Mine</t>
  </si>
  <si>
    <t>Saraji East Coal Mine</t>
  </si>
  <si>
    <t>Phulbari Coal Mine</t>
  </si>
  <si>
    <t>Project Motheo</t>
  </si>
  <si>
    <t>Maritsa Coal Mines</t>
  </si>
  <si>
    <t>Fording River</t>
  </si>
  <si>
    <t>Murray River Coal Mine</t>
  </si>
  <si>
    <t>Gething Coal Mine</t>
  </si>
  <si>
    <t>Qingshuiying Coal Mine</t>
  </si>
  <si>
    <t>Sijiazhuang Coal Mine</t>
  </si>
  <si>
    <t>Shangyuquan Coal Mine</t>
  </si>
  <si>
    <t>Shaqu No.1 Coal Mine</t>
  </si>
  <si>
    <t>Shahaiji No.1 Coal Mine</t>
  </si>
  <si>
    <t>Gaojiabao Coal Mine</t>
  </si>
  <si>
    <t>Shajihai No.2 Coal Mine</t>
  </si>
  <si>
    <t>Yangjiacun Coal Mine</t>
  </si>
  <si>
    <t>Kouzi East Coal Mine</t>
  </si>
  <si>
    <t>Wangjialing Coal Mine</t>
  </si>
  <si>
    <t>Yili No.4 Coal Mine</t>
  </si>
  <si>
    <t>Hongqingliang Coal Mine</t>
  </si>
  <si>
    <t>Weijiamao Open Pit Mine</t>
  </si>
  <si>
    <t>Dingji Coal Mine</t>
  </si>
  <si>
    <t>Wudong Coal Mine</t>
  </si>
  <si>
    <t>Lijiahao Coal Mine</t>
  </si>
  <si>
    <t>Shicaocun Coal Mine</t>
  </si>
  <si>
    <t>Qingchunta Coal Mine</t>
  </si>
  <si>
    <t>Xiaozhuang Coal Mine</t>
  </si>
  <si>
    <t>Talahao Coal Mine</t>
  </si>
  <si>
    <t>Baishihu Surface Mine</t>
  </si>
  <si>
    <t>Fengjiata Coal Mine</t>
  </si>
  <si>
    <t>Wucaiwan No.1 Surface Mine</t>
  </si>
  <si>
    <t>Gaojialiang No.1 Coal Mine</t>
  </si>
  <si>
    <t>Gaohe Coal Mine</t>
  </si>
  <si>
    <t>Hongshaquan No.1 Coal Mine</t>
  </si>
  <si>
    <t>Ningxia Hongliu Coal Mine</t>
  </si>
  <si>
    <t>Guojiawan Coal Mine</t>
  </si>
  <si>
    <t>Gaotouyao Coal Mine</t>
  </si>
  <si>
    <t>Shanxi Lu'an Gucheng Coal Mine</t>
  </si>
  <si>
    <t>Hanglaiwan Coal Mine</t>
  </si>
  <si>
    <t>Xiaojiawa Coal Mine</t>
  </si>
  <si>
    <t>Wangjiata Coal Mine</t>
  </si>
  <si>
    <t>Huangling No.2 Coal Mine</t>
  </si>
  <si>
    <t>Dafosi Coal Mine</t>
  </si>
  <si>
    <t>Zaoquan Coal Mine</t>
  </si>
  <si>
    <t>Yangquan No.1 Coal Mine</t>
  </si>
  <si>
    <t>Sandaogou Coal Mine</t>
  </si>
  <si>
    <t>Guqiao Coal Mine</t>
  </si>
  <si>
    <t>Sihe Coal Mine</t>
  </si>
  <si>
    <t>Dananhu No.1 Coal Mine</t>
  </si>
  <si>
    <t>Xiaojihan Coal Mine</t>
  </si>
  <si>
    <t>Shengli East No.2 Coal Mine</t>
  </si>
  <si>
    <t>Chahasu Coal Mine</t>
  </si>
  <si>
    <t>Majialiang Coal Mine</t>
  </si>
  <si>
    <t>Yushuwan Coal Mine</t>
  </si>
  <si>
    <t>Huangyuchuan Coal Mine</t>
  </si>
  <si>
    <t>Dongzhouyao Coal Mine</t>
  </si>
  <si>
    <t>Longwanggou Coal Mine</t>
  </si>
  <si>
    <t>Tongxin Coal Mine</t>
  </si>
  <si>
    <t>Xiwan Surface Coal Mine</t>
  </si>
  <si>
    <t>Zhangjiamao Coal Mine</t>
  </si>
  <si>
    <t>Liuzhuang Coal Mine</t>
  </si>
  <si>
    <t>Menkeqing Coal Mine</t>
  </si>
  <si>
    <t>Meihuajing Coal Mine</t>
  </si>
  <si>
    <t>Shigetai Coal Mine</t>
  </si>
  <si>
    <t>Yangchangwan No.1 Well Coal Mine</t>
  </si>
  <si>
    <t>Zhangji Coal Mine</t>
  </si>
  <si>
    <t>Hulusu Coal Mine</t>
  </si>
  <si>
    <t>Baode Coal Mine</t>
  </si>
  <si>
    <t>Tashan Coal Mine</t>
  </si>
  <si>
    <t>Hongqinghe Coal Mine</t>
  </si>
  <si>
    <t>Xiaobaodang No.1 Coal Mine</t>
  </si>
  <si>
    <t>Hongliulin Coal Mine</t>
  </si>
  <si>
    <t>Buliangou Coal Mine</t>
  </si>
  <si>
    <t>Huojitu Well Of Daliuta Coal Mine</t>
  </si>
  <si>
    <t>Shangwan Coal Mine</t>
  </si>
  <si>
    <t>Halagou Coal Mine</t>
  </si>
  <si>
    <t>Ningtiaota Coal Mine</t>
  </si>
  <si>
    <t>Jinjie Coal Mine</t>
  </si>
  <si>
    <t>Suancigou Coal Mine</t>
  </si>
  <si>
    <t>Daliuta Coal Mine</t>
  </si>
  <si>
    <t>Buertai Coal Mine</t>
  </si>
  <si>
    <t>Pingshuo East Coal Mine</t>
  </si>
  <si>
    <t>Baiyinhua No.3 Surface Mine</t>
  </si>
  <si>
    <t>Yimin Surface Coal Mine</t>
  </si>
  <si>
    <t>Antaibao Surface Mine</t>
  </si>
  <si>
    <t>Shenhua Bulianta Coal Mine</t>
  </si>
  <si>
    <t>Anjialing Open-Pit Mine</t>
  </si>
  <si>
    <t>Shenhua Heidaigou Surface Coal Mine</t>
  </si>
  <si>
    <t>Haerwusu Surface Mine</t>
  </si>
  <si>
    <t>Shenhua Baorixile Surface Coal Mine</t>
  </si>
  <si>
    <t>Dahaize Coal Mine</t>
  </si>
  <si>
    <t>Jiangjun Gebi No.2 Coal Mine</t>
  </si>
  <si>
    <t>Balasu Coal Mine</t>
  </si>
  <si>
    <t>Baijia Haizi Coal Mine</t>
  </si>
  <si>
    <t>Xinwen Ili No.1 Coal Mine</t>
  </si>
  <si>
    <t>Shilawusu Coal Mine</t>
  </si>
  <si>
    <t>Yingpanhao Coal Mine</t>
  </si>
  <si>
    <t>Dananhu No. 7 Coal Mine</t>
  </si>
  <si>
    <t>Zhundong Surface Mine</t>
  </si>
  <si>
    <t>Qinghua No.7 Coal Mine</t>
  </si>
  <si>
    <t>Shaanxi Caojiatan Coal Mine</t>
  </si>
  <si>
    <t>Wucaiwan No.1 Coal Mine</t>
  </si>
  <si>
    <t>Hetaoyu Coal Mine</t>
  </si>
  <si>
    <t>Taran Gaole Coal Mine</t>
  </si>
  <si>
    <t>Dalaihushuo Coal Mine</t>
  </si>
  <si>
    <t>Dananhu West No.2 Coal Mine</t>
  </si>
  <si>
    <t>Shitoumei No.1 Coal Mine</t>
  </si>
  <si>
    <t>Xinzhuang Coal Mine</t>
  </si>
  <si>
    <t>Inner Mongolia Erlintu Coal Mine</t>
  </si>
  <si>
    <t>Jinjitan Coal Mine</t>
  </si>
  <si>
    <t>Pangpangta Coal Mine</t>
  </si>
  <si>
    <t>Guojiatan Coal Mine</t>
  </si>
  <si>
    <t>Boli Coal Mine</t>
  </si>
  <si>
    <t>Xiaobaodang No.2 Coal Mine</t>
  </si>
  <si>
    <t>Zhaoshipan Coal Mine</t>
  </si>
  <si>
    <t>Madaotou Coal Mine</t>
  </si>
  <si>
    <t>Chagannur No.1 Coal Mine</t>
  </si>
  <si>
    <t>Muduchaideng Coal Mine</t>
  </si>
  <si>
    <t>Qiyuan Coal Mine</t>
  </si>
  <si>
    <t>Nalin River No.2 Coal Mine</t>
  </si>
  <si>
    <t>Shengli No.1 Open-Pit Coal Mine</t>
  </si>
  <si>
    <t>Yadian Coal Mine</t>
  </si>
  <si>
    <t>Taohe Coal Mine</t>
  </si>
  <si>
    <t>Sanjiao No.1 Coal Mine</t>
  </si>
  <si>
    <t>Zhong Yu Coal Mine</t>
  </si>
  <si>
    <t>Mengcun Coal Mine</t>
  </si>
  <si>
    <t>Wenjiazhuang Coal Mine</t>
  </si>
  <si>
    <t>Yuwang No.1 Coal Mine</t>
  </si>
  <si>
    <t>Baiyanghe Coal Mine</t>
  </si>
  <si>
    <t>Xinjiang Hongshan Coal Mine</t>
  </si>
  <si>
    <t>Talike District No. 2 Coal Mine</t>
  </si>
  <si>
    <t>Changcheng No.3 Coal Mine</t>
  </si>
  <si>
    <t>Wangwa Coal Mine</t>
  </si>
  <si>
    <t>Ba Leng Coal Mine</t>
  </si>
  <si>
    <t>Longwan Coal Mine</t>
  </si>
  <si>
    <t>Shanxi Dongda Coal Mine</t>
  </si>
  <si>
    <t>Hongshuliang Coal Mine</t>
  </si>
  <si>
    <t>West Well of Faer Second Coal Mine</t>
  </si>
  <si>
    <t>Pribbenow Coal Mine</t>
  </si>
  <si>
    <t>El Descanso Coal Mine</t>
  </si>
  <si>
    <t>Cerrejón Coal Mine</t>
  </si>
  <si>
    <t>San Juan Coal Mine</t>
  </si>
  <si>
    <t>Garzweiler Coal Mine</t>
  </si>
  <si>
    <t>Hambach Coal Mine</t>
  </si>
  <si>
    <t>West Macedonia Lignite Centre (WMLC)</t>
  </si>
  <si>
    <t>Kaniha Coal Mine</t>
  </si>
  <si>
    <t>Rajmahal Coal Mine</t>
  </si>
  <si>
    <t>Talaipalli Coal Mine</t>
  </si>
  <si>
    <t>Moher Amlohri Coal Mine</t>
  </si>
  <si>
    <t>Lakhanpur Coal Mine</t>
  </si>
  <si>
    <t>Dipka Coal Mine</t>
  </si>
  <si>
    <t>Gevra Coal Mine</t>
  </si>
  <si>
    <t>Kusmunda Coal Mine</t>
  </si>
  <si>
    <t>Siarmal Coal Mine</t>
  </si>
  <si>
    <t>Kerandari BC</t>
  </si>
  <si>
    <t>Integrated Belpahar, Lakhanpur, Lilari Coal Mine</t>
  </si>
  <si>
    <t>Balaram Coal Mine</t>
  </si>
  <si>
    <t>Gare Pelma Sector II</t>
  </si>
  <si>
    <t>Banhardih</t>
  </si>
  <si>
    <t>Bankui</t>
  </si>
  <si>
    <t>Mandakini B</t>
  </si>
  <si>
    <t>Saharpur Jamarpani</t>
  </si>
  <si>
    <t>MHU Coal Mine</t>
  </si>
  <si>
    <t>Indexim Coalindo Coal Mine</t>
  </si>
  <si>
    <t>PTBA Coal Mines</t>
  </si>
  <si>
    <t>BIB Coal Mine</t>
  </si>
  <si>
    <t>Pasir Coal Mine</t>
  </si>
  <si>
    <t>Tutupan Coal Mine</t>
  </si>
  <si>
    <t>KPC Operation Coal Mine</t>
  </si>
  <si>
    <t>GAM Coal Mine</t>
  </si>
  <si>
    <t>Pakar North Coal Mine</t>
  </si>
  <si>
    <t>Borly Coal Mines</t>
  </si>
  <si>
    <t>Shubarkol Coal Mine</t>
  </si>
  <si>
    <t>Bogatyr Coal Mine</t>
  </si>
  <si>
    <t>Tavan Tolgoi Coal Mine</t>
  </si>
  <si>
    <t>Zambezi Coal Mine</t>
  </si>
  <si>
    <t>Chirodzi Coal Mine</t>
  </si>
  <si>
    <t>Revuboe Coal Mine</t>
  </si>
  <si>
    <t>Saebyol Coal Mining Complex</t>
  </si>
  <si>
    <t>Thar Coal Mine</t>
  </si>
  <si>
    <t>Erkovetskiy Coal Mine</t>
  </si>
  <si>
    <t>Stepnoy Coal Mine</t>
  </si>
  <si>
    <t>Listvianskaya Coal Mine</t>
  </si>
  <si>
    <t>Raspadskaya Coal Mine</t>
  </si>
  <si>
    <t>Pereyaslovskiy Coal Mine</t>
  </si>
  <si>
    <t>Elegest Coal Mine</t>
  </si>
  <si>
    <t>Arshanovsky Coal Mine</t>
  </si>
  <si>
    <t>Taldinsky Coal Mine</t>
  </si>
  <si>
    <t>Elga Coal Mine</t>
  </si>
  <si>
    <t>Beisky-Zapadniy Coal Mine</t>
  </si>
  <si>
    <t>Ulug-Khem Project</t>
  </si>
  <si>
    <t>Sugodinsk-Ogodzhinsky Coal Mine</t>
  </si>
  <si>
    <t>Usinsk-1 Coal Mine</t>
  </si>
  <si>
    <t>Pervomaisky Coal Mine</t>
  </si>
  <si>
    <t>Shurapskaya Coal Mine</t>
  </si>
  <si>
    <t>Inaglinskaya-2 Mine</t>
  </si>
  <si>
    <t>Kolubara Mine Complex</t>
  </si>
  <si>
    <t>Grootegeluk Coal Mine</t>
  </si>
  <si>
    <t>Greater Soutpansberg Coal Project</t>
  </si>
  <si>
    <t>Boikarabelo Coal Mine</t>
  </si>
  <si>
    <t>Paardekop Coal Mine</t>
  </si>
  <si>
    <t>New Largo Coal Mine</t>
  </si>
  <si>
    <t>Bernice-Cygnus Coal Mine</t>
  </si>
  <si>
    <t>Afşin-Elbistan Coal Mine</t>
  </si>
  <si>
    <t>Cumberland Coal Mine</t>
  </si>
  <si>
    <t>Hamilton County Mine No.1</t>
  </si>
  <si>
    <t>MC #1 Coal Mine</t>
  </si>
  <si>
    <t>Black Thunder Coal Mine</t>
  </si>
  <si>
    <t>North Antelope Rochelle Coal Mine</t>
  </si>
  <si>
    <t>Youngs Creek Coal Mine</t>
  </si>
  <si>
    <t>Angren Coal Mine</t>
  </si>
  <si>
    <t>Sengwe Colliery</t>
  </si>
  <si>
    <t>Total Operating</t>
  </si>
  <si>
    <t>Total Proposed</t>
  </si>
  <si>
    <r>
      <rPr>
        <sz val="11"/>
        <rFont val="Calibri, Arial"/>
      </rPr>
      <t xml:space="preserve">Source: </t>
    </r>
    <r>
      <rPr>
        <u/>
        <sz val="11"/>
        <color rgb="FF1155CC"/>
        <rFont val="Calibri, Arial"/>
      </rPr>
      <t>https://www.nature.com/articles/s41467-021-24487-w</t>
    </r>
  </si>
  <si>
    <r>
      <rPr>
        <sz val="11"/>
        <rFont val="Calibri, Arial"/>
      </rPr>
      <t xml:space="preserve">Source: </t>
    </r>
    <r>
      <rPr>
        <u/>
        <sz val="11"/>
        <color rgb="FF1155CC"/>
        <rFont val="Calibri, Arial"/>
      </rPr>
      <t>https://www.nature.com/articles/s41558-018-0282-y</t>
    </r>
  </si>
  <si>
    <r>
      <t xml:space="preserve">Source: </t>
    </r>
    <r>
      <rPr>
        <u/>
        <sz val="10"/>
        <color rgb="FF1155CC"/>
        <rFont val="Arial"/>
      </rPr>
      <t>https://www.sciencedirect.com/science/article/pii/S0301421522001756</t>
    </r>
  </si>
  <si>
    <t>Death &amp; Damage of All Carbon Bombs</t>
  </si>
  <si>
    <t>Total Coal Carbon Bombs</t>
  </si>
  <si>
    <t>Producing Coal Carbon Bombs</t>
  </si>
  <si>
    <t>New Coal Carbon Bombs</t>
  </si>
  <si>
    <t>Producing Oil&amp;Gas Carbon Bombs</t>
  </si>
  <si>
    <t>New Oil&amp;Gas Carbon Bombs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</si>
</sst>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000"/>
    <numFmt numFmtId="166" formatCode="#,##0.0"/>
    <numFmt numFmtId="167" formatCode="0.0"/>
  </numFmts>
  <fonts count="17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u/>
      <sz val="11"/>
      <color rgb="FF0000FF"/>
      <name val="Calibri"/>
    </font>
    <font>
      <u/>
      <sz val="10"/>
      <color rgb="FF0000FF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u/>
      <sz val="10"/>
      <color rgb="FF1155CC"/>
      <name val="Arial"/>
    </font>
    <font>
      <i/>
      <sz val="10"/>
      <color theme="1"/>
      <name val="Arial"/>
    </font>
    <font>
      <u/>
      <sz val="10"/>
      <color theme="1"/>
      <name val="Arial"/>
    </font>
    <font>
      <sz val="11"/>
      <name val="Calibri, Arial"/>
    </font>
    <font>
      <u/>
      <sz val="11"/>
      <color rgb="FF1155CC"/>
      <name val="Calibr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4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wrapText="1"/>
    </xf>
    <xf numFmtId="165" fontId="5" fillId="0" borderId="9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5" fillId="0" borderId="11" xfId="0" applyFont="1" applyBorder="1"/>
    <xf numFmtId="165" fontId="5" fillId="0" borderId="12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0" fontId="2" fillId="0" borderId="7" xfId="0" applyFont="1" applyBorder="1"/>
    <xf numFmtId="166" fontId="4" fillId="0" borderId="8" xfId="0" applyNumberFormat="1" applyFont="1" applyBorder="1"/>
    <xf numFmtId="3" fontId="4" fillId="0" borderId="9" xfId="0" applyNumberFormat="1" applyFont="1" applyBorder="1"/>
    <xf numFmtId="166" fontId="4" fillId="0" borderId="10" xfId="0" applyNumberFormat="1" applyFont="1" applyBorder="1"/>
    <xf numFmtId="0" fontId="2" fillId="0" borderId="15" xfId="0" applyFont="1" applyBorder="1"/>
    <xf numFmtId="166" fontId="4" fillId="0" borderId="3" xfId="0" applyNumberFormat="1" applyFont="1" applyBorder="1"/>
    <xf numFmtId="3" fontId="4" fillId="0" borderId="1" xfId="0" applyNumberFormat="1" applyFont="1" applyBorder="1"/>
    <xf numFmtId="166" fontId="4" fillId="0" borderId="16" xfId="0" applyNumberFormat="1" applyFont="1" applyBorder="1"/>
    <xf numFmtId="0" fontId="2" fillId="0" borderId="11" xfId="0" applyFont="1" applyBorder="1"/>
    <xf numFmtId="166" fontId="4" fillId="0" borderId="12" xfId="0" applyNumberFormat="1" applyFont="1" applyBorder="1"/>
    <xf numFmtId="3" fontId="4" fillId="0" borderId="13" xfId="0" applyNumberFormat="1" applyFont="1" applyBorder="1"/>
    <xf numFmtId="166" fontId="4" fillId="0" borderId="14" xfId="0" applyNumberFormat="1" applyFont="1" applyBorder="1"/>
    <xf numFmtId="166" fontId="1" fillId="0" borderId="17" xfId="0" applyNumberFormat="1" applyFont="1" applyBorder="1"/>
    <xf numFmtId="166" fontId="5" fillId="0" borderId="18" xfId="0" applyNumberFormat="1" applyFont="1" applyBorder="1"/>
    <xf numFmtId="3" fontId="5" fillId="0" borderId="19" xfId="0" applyNumberFormat="1" applyFont="1" applyBorder="1"/>
    <xf numFmtId="166" fontId="5" fillId="0" borderId="20" xfId="0" applyNumberFormat="1" applyFont="1" applyBorder="1"/>
    <xf numFmtId="3" fontId="5" fillId="0" borderId="9" xfId="0" applyNumberFormat="1" applyFont="1" applyBorder="1" applyAlignment="1">
      <alignment wrapText="1"/>
    </xf>
    <xf numFmtId="0" fontId="5" fillId="0" borderId="1" xfId="0" applyFont="1" applyBorder="1"/>
    <xf numFmtId="165" fontId="5" fillId="0" borderId="1" xfId="0" applyNumberFormat="1" applyFont="1" applyBorder="1"/>
    <xf numFmtId="3" fontId="5" fillId="0" borderId="1" xfId="0" applyNumberFormat="1" applyFont="1" applyBorder="1"/>
    <xf numFmtId="167" fontId="4" fillId="0" borderId="1" xfId="0" applyNumberFormat="1" applyFont="1" applyBorder="1"/>
    <xf numFmtId="166" fontId="4" fillId="0" borderId="1" xfId="0" applyNumberFormat="1" applyFont="1" applyBorder="1"/>
    <xf numFmtId="166" fontId="1" fillId="0" borderId="1" xfId="0" applyNumberFormat="1" applyFont="1" applyBorder="1"/>
    <xf numFmtId="167" fontId="5" fillId="0" borderId="1" xfId="0" applyNumberFormat="1" applyFont="1" applyBorder="1"/>
    <xf numFmtId="166" fontId="5" fillId="0" borderId="1" xfId="0" applyNumberFormat="1" applyFont="1" applyBorder="1"/>
    <xf numFmtId="3" fontId="2" fillId="0" borderId="4" xfId="0" applyNumberFormat="1" applyFont="1" applyBorder="1" applyAlignment="1">
      <alignment horizontal="right"/>
    </xf>
    <xf numFmtId="0" fontId="8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3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3" fillId="0" borderId="3" xfId="0" applyFont="1" applyBorder="1"/>
    <xf numFmtId="0" fontId="0" fillId="0" borderId="0" xfId="0"/>
    <xf numFmtId="0" fontId="4" fillId="0" borderId="0" xfId="0" applyFont="1" applyAlignment="1">
      <alignment wrapText="1"/>
    </xf>
    <xf numFmtId="0" fontId="5" fillId="0" borderId="6" xfId="0" applyFont="1" applyBorder="1"/>
    <xf numFmtId="0" fontId="3" fillId="0" borderId="2" xfId="0" applyFont="1" applyBorder="1"/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article/pii/S0301421522001756" TargetMode="External"/><Relationship Id="rId2" Type="http://schemas.openxmlformats.org/officeDocument/2006/relationships/hyperlink" Target="https://www.nature.com/articles/s41558-018-0282-y" TargetMode="External"/><Relationship Id="rId1" Type="http://schemas.openxmlformats.org/officeDocument/2006/relationships/hyperlink" Target="https://www.nature.com/articles/s41467-021-24487-w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article/pii/S0301421522001756" TargetMode="External"/><Relationship Id="rId2" Type="http://schemas.openxmlformats.org/officeDocument/2006/relationships/hyperlink" Target="https://www.nature.com/articles/s41558-018-0282-y" TargetMode="External"/><Relationship Id="rId1" Type="http://schemas.openxmlformats.org/officeDocument/2006/relationships/hyperlink" Target="https://www.nature.com/articles/s41467-021-24487-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</sheetPr>
  <dimension ref="A1:D53"/>
  <sheetViews>
    <sheetView tabSelected="1" workbookViewId="0"/>
  </sheetViews>
  <sheetFormatPr defaultColWidth="12.6640625" defaultRowHeight="15.75" customHeight="1"/>
  <cols>
    <col min="1" max="1" width="28.6640625" customWidth="1"/>
    <col min="2" max="2" width="10.21875" customWidth="1"/>
  </cols>
  <sheetData>
    <row r="1" spans="1:4" ht="39.6">
      <c r="A1" s="9" t="s">
        <v>2</v>
      </c>
      <c r="B1" s="10" t="s">
        <v>3</v>
      </c>
      <c r="C1" s="11" t="s">
        <v>4</v>
      </c>
      <c r="D1" s="12" t="s">
        <v>5</v>
      </c>
    </row>
    <row r="2" spans="1:4">
      <c r="A2" s="13" t="s">
        <v>6</v>
      </c>
      <c r="B2" s="14" t="s">
        <v>7</v>
      </c>
      <c r="C2" s="15" t="s">
        <v>8</v>
      </c>
      <c r="D2" s="16" t="s">
        <v>9</v>
      </c>
    </row>
    <row r="3" spans="1:4" ht="15.75" customHeight="1">
      <c r="A3" s="17" t="s">
        <v>10</v>
      </c>
      <c r="B3" s="18">
        <f>SUMIF('Death &amp; Damage Oil&amp;Gas'!$C$3:$C$197,$A3,'Death &amp; Damage Oil&amp;Gas'!D$3:D$197)+SUMIF('Death &amp; Damage Coal'!$C$3:$C$232,$A3,'Death &amp; Damage Coal'!D$3:D$232)</f>
        <v>332.91748568825852</v>
      </c>
      <c r="C3" s="19">
        <f>SUMIF('Death &amp; Damage Oil&amp;Gas'!$C$3:$C$197,$A3,'Death &amp; Damage Oil&amp;Gas'!E$3:E$197)+SUMIF('Death &amp; Damage Coal'!$C$3:$C$232,$A3,'Death &amp; Damage Coal'!E$3:E$232)</f>
        <v>75082878.882685497</v>
      </c>
      <c r="D3" s="20">
        <f>SUMIF('Death &amp; Damage Oil&amp;Gas'!$C$3:$C$197,$A3,'Death &amp; Damage Oil&amp;Gas'!F$3:F$197)+SUMIF('Death &amp; Damage Coal'!$C$3:$C$232,$A3,'Death &amp; Damage Coal'!F$3:F$232)</f>
        <v>138826.5915320038</v>
      </c>
    </row>
    <row r="4" spans="1:4" ht="15.75" customHeight="1">
      <c r="A4" s="21" t="s">
        <v>11</v>
      </c>
      <c r="B4" s="22">
        <f>SUMIF('Death &amp; Damage Oil&amp;Gas'!$C$3:$C$197,$A4,'Death &amp; Damage Oil&amp;Gas'!D$3:D$197)+SUMIF('Death &amp; Damage Coal'!$C$3:$C$232,$A4,'Death &amp; Damage Coal'!D$3:D$232)</f>
        <v>151.05364006935187</v>
      </c>
      <c r="C4" s="23">
        <f>SUMIF('Death &amp; Damage Oil&amp;Gas'!$C$3:$C$197,$A4,'Death &amp; Damage Oil&amp;Gas'!E$3:E$197)+SUMIF('Death &amp; Damage Coal'!$C$3:$C$232,$A4,'Death &amp; Damage Coal'!E$3:E$232)</f>
        <v>34067126.689572714</v>
      </c>
      <c r="D4" s="24">
        <f>SUMIF('Death &amp; Damage Oil&amp;Gas'!$C$3:$C$197,$A4,'Death &amp; Damage Oil&amp;Gas'!F$3:F$197)+SUMIF('Death &amp; Damage Coal'!$C$3:$C$232,$A4,'Death &amp; Damage Coal'!F$3:F$232)</f>
        <v>62989.367908919732</v>
      </c>
    </row>
    <row r="5" spans="1:4" ht="15.75" customHeight="1">
      <c r="A5" s="21" t="s">
        <v>12</v>
      </c>
      <c r="B5" s="22">
        <f>SUMIF('Death &amp; Damage Oil&amp;Gas'!$C$3:$C$197,$A5,'Death &amp; Damage Oil&amp;Gas'!D$3:D$197)+SUMIF('Death &amp; Damage Coal'!$C$3:$C$232,$A5,'Death &amp; Damage Coal'!D$3:D$232)</f>
        <v>117.02443382900867</v>
      </c>
      <c r="C5" s="23">
        <f>SUMIF('Death &amp; Damage Oil&amp;Gas'!$C$3:$C$197,$A5,'Death &amp; Damage Oil&amp;Gas'!E$3:E$197)+SUMIF('Death &amp; Damage Coal'!$C$3:$C$232,$A5,'Death &amp; Damage Coal'!E$3:E$232)</f>
        <v>26392519.976334158</v>
      </c>
      <c r="D5" s="24">
        <f>SUMIF('Death &amp; Damage Oil&amp;Gas'!$C$3:$C$197,$A5,'Death &amp; Damage Oil&amp;Gas'!F$3:F$197)+SUMIF('Death &amp; Damage Coal'!$C$3:$C$232,$A5,'Death &amp; Damage Coal'!F$3:F$232)</f>
        <v>48799.188906696611</v>
      </c>
    </row>
    <row r="6" spans="1:4" ht="15.75" customHeight="1">
      <c r="A6" s="21" t="s">
        <v>13</v>
      </c>
      <c r="B6" s="22">
        <f>SUMIF('Death &amp; Damage Oil&amp;Gas'!$C$3:$C$197,$A6,'Death &amp; Damage Oil&amp;Gas'!D$3:D$197)+SUMIF('Death &amp; Damage Coal'!$C$3:$C$232,$A6,'Death &amp; Damage Coal'!D$3:D$232)</f>
        <v>106.34868789889248</v>
      </c>
      <c r="C6" s="23">
        <f>SUMIF('Death &amp; Damage Oil&amp;Gas'!$C$3:$C$197,$A6,'Death &amp; Damage Oil&amp;Gas'!E$3:E$197)+SUMIF('Death &amp; Damage Coal'!$C$3:$C$232,$A6,'Death &amp; Damage Coal'!E$3:E$232)</f>
        <v>23984819.050093774</v>
      </c>
      <c r="D6" s="24">
        <f>SUMIF('Death &amp; Damage Oil&amp;Gas'!$C$3:$C$197,$A6,'Death &amp; Damage Oil&amp;Gas'!F$3:F$197)+SUMIF('Death &amp; Damage Coal'!$C$3:$C$232,$A6,'Death &amp; Damage Coal'!F$3:F$232)</f>
        <v>44347.402853838146</v>
      </c>
    </row>
    <row r="7" spans="1:4" ht="15.75" customHeight="1">
      <c r="A7" s="21" t="s">
        <v>14</v>
      </c>
      <c r="B7" s="22">
        <f>SUMIF('Death &amp; Damage Oil&amp;Gas'!$C$3:$C$197,$A7,'Death &amp; Damage Oil&amp;Gas'!D$3:D$197)+SUMIF('Death &amp; Damage Coal'!$C$3:$C$232,$A7,'Death &amp; Damage Coal'!D$3:D$232)</f>
        <v>46.318676655890457</v>
      </c>
      <c r="C7" s="23">
        <f>SUMIF('Death &amp; Damage Oil&amp;Gas'!$C$3:$C$197,$A7,'Death &amp; Damage Oil&amp;Gas'!E$3:E$197)+SUMIF('Death &amp; Damage Coal'!$C$3:$C$232,$A7,'Death &amp; Damage Coal'!E$3:E$232)</f>
        <v>10446250.914609592</v>
      </c>
      <c r="D7" s="24">
        <f>SUMIF('Death &amp; Damage Oil&amp;Gas'!$C$3:$C$197,$A7,'Death &amp; Damage Oil&amp;Gas'!F$3:F$197)+SUMIF('Death &amp; Damage Coal'!$C$3:$C$232,$A7,'Death &amp; Damage Coal'!F$3:F$232)</f>
        <v>19314.888165506323</v>
      </c>
    </row>
    <row r="8" spans="1:4" ht="15.75" customHeight="1">
      <c r="A8" s="21" t="s">
        <v>1</v>
      </c>
      <c r="B8" s="22">
        <f>SUMIF('Death &amp; Damage Oil&amp;Gas'!$C$3:$C$197,$A8,'Death &amp; Damage Oil&amp;Gas'!D$3:D$197)+SUMIF('Death &amp; Damage Coal'!$C$3:$C$232,$A8,'Death &amp; Damage Coal'!D$3:D$232)</f>
        <v>43.264192522783894</v>
      </c>
      <c r="C8" s="23">
        <f>SUMIF('Death &amp; Damage Oil&amp;Gas'!$C$3:$C$197,$A8,'Death &amp; Damage Oil&amp;Gas'!E$3:E$197)+SUMIF('Death &amp; Damage Coal'!$C$3:$C$232,$A8,'Death &amp; Damage Coal'!E$3:E$232)</f>
        <v>9757373.1233424861</v>
      </c>
      <c r="D8" s="24">
        <f>SUMIF('Death &amp; Damage Oil&amp;Gas'!$C$3:$C$197,$A8,'Death &amp; Damage Oil&amp;Gas'!F$3:F$197)+SUMIF('Death &amp; Damage Coal'!$C$3:$C$232,$A8,'Death &amp; Damage Coal'!F$3:F$232)</f>
        <v>18041.168282000886</v>
      </c>
    </row>
    <row r="9" spans="1:4" ht="15.75" customHeight="1">
      <c r="A9" s="21" t="s">
        <v>15</v>
      </c>
      <c r="B9" s="22">
        <f>SUMIF('Death &amp; Damage Oil&amp;Gas'!$C$3:$C$197,$A9,'Death &amp; Damage Oil&amp;Gas'!D$3:D$197)+SUMIF('Death &amp; Damage Coal'!$C$3:$C$232,$A9,'Death &amp; Damage Coal'!D$3:D$232)</f>
        <v>38.999864415491182</v>
      </c>
      <c r="C9" s="23">
        <f>SUMIF('Death &amp; Damage Oil&amp;Gas'!$C$3:$C$197,$A9,'Death &amp; Damage Oil&amp;Gas'!E$3:E$197)+SUMIF('Death &amp; Damage Coal'!$C$3:$C$232,$A9,'Death &amp; Damage Coal'!E$3:E$232)</f>
        <v>8795639.2266264036</v>
      </c>
      <c r="D9" s="24">
        <f>SUMIF('Death &amp; Damage Oil&amp;Gas'!$C$3:$C$197,$A9,'Death &amp; Damage Oil&amp;Gas'!F$3:F$197)+SUMIF('Death &amp; Damage Coal'!$C$3:$C$232,$A9,'Death &amp; Damage Coal'!F$3:F$232)</f>
        <v>16262.943461259822</v>
      </c>
    </row>
    <row r="10" spans="1:4" ht="15.75" customHeight="1">
      <c r="A10" s="21" t="s">
        <v>16</v>
      </c>
      <c r="B10" s="22">
        <f>SUMIF('Death &amp; Damage Oil&amp;Gas'!$C$3:$C$197,$A10,'Death &amp; Damage Oil&amp;Gas'!D$3:D$197)+SUMIF('Death &amp; Damage Coal'!$C$3:$C$232,$A10,'Death &amp; Damage Coal'!D$3:D$232)</f>
        <v>30.979162281135793</v>
      </c>
      <c r="C10" s="23">
        <f>SUMIF('Death &amp; Damage Oil&amp;Gas'!$C$3:$C$197,$A10,'Death &amp; Damage Oil&amp;Gas'!E$3:E$197)+SUMIF('Death &amp; Damage Coal'!$C$3:$C$232,$A10,'Death &amp; Damage Coal'!E$3:E$232)</f>
        <v>6986730.3143687425</v>
      </c>
      <c r="D10" s="24">
        <f>SUMIF('Death &amp; Damage Oil&amp;Gas'!$C$3:$C$197,$A10,'Death &amp; Damage Oil&amp;Gas'!F$3:F$197)+SUMIF('Death &amp; Damage Coal'!$C$3:$C$232,$A10,'Death &amp; Damage Coal'!F$3:F$232)</f>
        <v>12918.310671233621</v>
      </c>
    </row>
    <row r="11" spans="1:4" ht="15.75" customHeight="1">
      <c r="A11" s="21" t="s">
        <v>17</v>
      </c>
      <c r="B11" s="22">
        <f>SUMIF('Death &amp; Damage Oil&amp;Gas'!$C$3:$C$197,$A11,'Death &amp; Damage Oil&amp;Gas'!D$3:D$197)+SUMIF('Death &amp; Damage Coal'!$C$3:$C$232,$A11,'Death &amp; Damage Coal'!D$3:D$232)</f>
        <v>27.633673234958934</v>
      </c>
      <c r="C11" s="23">
        <f>SUMIF('Death &amp; Damage Oil&amp;Gas'!$C$3:$C$197,$A11,'Death &amp; Damage Oil&amp;Gas'!E$3:E$197)+SUMIF('Death &amp; Damage Coal'!$C$3:$C$232,$A11,'Death &amp; Damage Coal'!E$3:E$232)</f>
        <v>6232222.1865119217</v>
      </c>
      <c r="D11" s="24">
        <f>SUMIF('Death &amp; Damage Oil&amp;Gas'!$C$3:$C$197,$A11,'Death &amp; Damage Oil&amp;Gas'!F$3:F$197)+SUMIF('Death &amp; Damage Coal'!$C$3:$C$232,$A11,'Death &amp; Damage Coal'!F$3:F$232)</f>
        <v>11523.241738977877</v>
      </c>
    </row>
    <row r="12" spans="1:4" ht="15.75" customHeight="1">
      <c r="A12" s="21" t="s">
        <v>18</v>
      </c>
      <c r="B12" s="22">
        <f>SUMIF('Death &amp; Damage Oil&amp;Gas'!$C$3:$C$197,$A12,'Death &amp; Damage Oil&amp;Gas'!D$3:D$197)+SUMIF('Death &amp; Damage Coal'!$C$3:$C$232,$A12,'Death &amp; Damage Coal'!D$3:D$232)</f>
        <v>25.87267073613771</v>
      </c>
      <c r="C12" s="23">
        <f>SUMIF('Death &amp; Damage Oil&amp;Gas'!$C$3:$C$197,$A12,'Death &amp; Damage Oil&amp;Gas'!E$3:E$197)+SUMIF('Death &amp; Damage Coal'!$C$3:$C$232,$A12,'Death &amp; Damage Coal'!E$3:E$232)</f>
        <v>5835063.3017577836</v>
      </c>
      <c r="D12" s="24">
        <f>SUMIF('Death &amp; Damage Oil&amp;Gas'!$C$3:$C$197,$A12,'Death &amp; Damage Oil&amp;Gas'!F$3:F$197)+SUMIF('Death &amp; Damage Coal'!$C$3:$C$232,$A12,'Death &amp; Damage Coal'!F$3:F$232)</f>
        <v>10788.903696969426</v>
      </c>
    </row>
    <row r="13" spans="1:4" ht="15.75" customHeight="1">
      <c r="A13" s="21" t="s">
        <v>19</v>
      </c>
      <c r="B13" s="22">
        <f>SUMIF('Death &amp; Damage Oil&amp;Gas'!$C$3:$C$197,$A13,'Death &amp; Damage Oil&amp;Gas'!D$3:D$197)+SUMIF('Death &amp; Damage Coal'!$C$3:$C$232,$A13,'Death &amp; Damage Coal'!D$3:D$232)</f>
        <v>23.932611480204539</v>
      </c>
      <c r="C13" s="23">
        <f>SUMIF('Death &amp; Damage Oil&amp;Gas'!$C$3:$C$197,$A13,'Death &amp; Damage Oil&amp;Gas'!E$3:E$197)+SUMIF('Death &amp; Damage Coal'!$C$3:$C$232,$A13,'Death &amp; Damage Coal'!E$3:E$232)</f>
        <v>5397521.7474674713</v>
      </c>
      <c r="D13" s="24">
        <f>SUMIF('Death &amp; Damage Oil&amp;Gas'!$C$3:$C$197,$A13,'Death &amp; Damage Oil&amp;Gas'!F$3:F$197)+SUMIF('Death &amp; Damage Coal'!$C$3:$C$232,$A13,'Death &amp; Damage Coal'!F$3:F$232)</f>
        <v>9979.898987245293</v>
      </c>
    </row>
    <row r="14" spans="1:4" ht="15.75" customHeight="1">
      <c r="A14" s="21" t="s">
        <v>20</v>
      </c>
      <c r="B14" s="22">
        <f>SUMIF('Death &amp; Damage Oil&amp;Gas'!$C$3:$C$197,$A14,'Death &amp; Damage Oil&amp;Gas'!D$3:D$197)+SUMIF('Death &amp; Damage Coal'!$C$3:$C$232,$A14,'Death &amp; Damage Coal'!D$3:D$232)</f>
        <v>22.974487483245937</v>
      </c>
      <c r="C14" s="23">
        <f>SUMIF('Death &amp; Damage Oil&amp;Gas'!$C$3:$C$197,$A14,'Death &amp; Damage Oil&amp;Gas'!E$3:E$197)+SUMIF('Death &amp; Damage Coal'!$C$3:$C$232,$A14,'Death &amp; Damage Coal'!E$3:E$232)</f>
        <v>5181436.0472240187</v>
      </c>
      <c r="D14" s="24">
        <f>SUMIF('Death &amp; Damage Oil&amp;Gas'!$C$3:$C$197,$A14,'Death &amp; Damage Oil&amp;Gas'!F$3:F$197)+SUMIF('Death &amp; Damage Coal'!$C$3:$C$232,$A14,'Death &amp; Damage Coal'!F$3:F$232)</f>
        <v>9580.3612805135563</v>
      </c>
    </row>
    <row r="15" spans="1:4" ht="15.75" customHeight="1">
      <c r="A15" s="21" t="s">
        <v>21</v>
      </c>
      <c r="B15" s="22">
        <f>SUMIF('Death &amp; Damage Oil&amp;Gas'!$C$3:$C$197,$A15,'Death &amp; Damage Oil&amp;Gas'!D$3:D$197)+SUMIF('Death &amp; Damage Coal'!$C$3:$C$232,$A15,'Death &amp; Damage Coal'!D$3:D$232)</f>
        <v>21.888543367777675</v>
      </c>
      <c r="C15" s="23">
        <f>SUMIF('Death &amp; Damage Oil&amp;Gas'!$C$3:$C$197,$A15,'Death &amp; Damage Oil&amp;Gas'!E$3:E$197)+SUMIF('Death &amp; Damage Coal'!$C$3:$C$232,$A15,'Death &amp; Damage Coal'!E$3:E$232)</f>
        <v>4936523.0762921823</v>
      </c>
      <c r="D15" s="24">
        <f>SUMIF('Death &amp; Damage Oil&amp;Gas'!$C$3:$C$197,$A15,'Death &amp; Damage Oil&amp;Gas'!F$3:F$197)+SUMIF('Death &amp; Damage Coal'!$C$3:$C$232,$A15,'Death &amp; Damage Coal'!F$3:F$232)</f>
        <v>9127.5225843632907</v>
      </c>
    </row>
    <row r="16" spans="1:4" ht="15.75" customHeight="1">
      <c r="A16" s="21" t="s">
        <v>22</v>
      </c>
      <c r="B16" s="22">
        <f>SUMIF('Death &amp; Damage Oil&amp;Gas'!$C$3:$C$197,$A16,'Death &amp; Damage Oil&amp;Gas'!D$3:D$197)+SUMIF('Death &amp; Damage Coal'!$C$3:$C$232,$A16,'Death &amp; Damage Coal'!D$3:D$232)</f>
        <v>20.27458128002386</v>
      </c>
      <c r="C16" s="23">
        <f>SUMIF('Death &amp; Damage Oil&amp;Gas'!$C$3:$C$197,$A16,'Death &amp; Damage Oil&amp;Gas'!E$3:E$197)+SUMIF('Death &amp; Damage Coal'!$C$3:$C$232,$A16,'Death &amp; Damage Coal'!E$3:E$232)</f>
        <v>4572526.2147108745</v>
      </c>
      <c r="D16" s="24">
        <f>SUMIF('Death &amp; Damage Oil&amp;Gas'!$C$3:$C$197,$A16,'Death &amp; Damage Oil&amp;Gas'!F$3:F$197)+SUMIF('Death &amp; Damage Coal'!$C$3:$C$232,$A16,'Death &amp; Damage Coal'!F$3:F$232)</f>
        <v>8454.5003937699476</v>
      </c>
    </row>
    <row r="17" spans="1:4" ht="15.75" customHeight="1">
      <c r="A17" s="21" t="s">
        <v>23</v>
      </c>
      <c r="B17" s="22">
        <f>SUMIF('Death &amp; Damage Oil&amp;Gas'!$C$3:$C$197,$A17,'Death &amp; Damage Oil&amp;Gas'!D$3:D$197)+SUMIF('Death &amp; Damage Coal'!$C$3:$C$232,$A17,'Death &amp; Damage Coal'!D$3:D$232)</f>
        <v>18.150679086413632</v>
      </c>
      <c r="C17" s="23">
        <f>SUMIF('Death &amp; Damage Oil&amp;Gas'!$C$3:$C$197,$A17,'Death &amp; Damage Oil&amp;Gas'!E$3:E$197)+SUMIF('Death &amp; Damage Coal'!$C$3:$C$232,$A17,'Death &amp; Damage Coal'!E$3:E$232)</f>
        <v>4093522.5636054701</v>
      </c>
      <c r="D17" s="24">
        <f>SUMIF('Death &amp; Damage Oil&amp;Gas'!$C$3:$C$197,$A17,'Death &amp; Damage Oil&amp;Gas'!F$3:F$197)+SUMIF('Death &amp; Damage Coal'!$C$3:$C$232,$A17,'Death &amp; Damage Coal'!F$3:F$232)</f>
        <v>7568.8331790344828</v>
      </c>
    </row>
    <row r="18" spans="1:4" ht="15.75" customHeight="1">
      <c r="A18" s="21" t="s">
        <v>24</v>
      </c>
      <c r="B18" s="22">
        <f>SUMIF('Death &amp; Damage Oil&amp;Gas'!$C$3:$C$197,$A18,'Death &amp; Damage Oil&amp;Gas'!D$3:D$197)+SUMIF('Death &amp; Damage Coal'!$C$3:$C$232,$A18,'Death &amp; Damage Coal'!D$3:D$232)</f>
        <v>16.348935257824003</v>
      </c>
      <c r="C18" s="23">
        <f>SUMIF('Death &amp; Damage Oil&amp;Gas'!$C$3:$C$197,$A18,'Death &amp; Damage Oil&amp;Gas'!E$3:E$197)+SUMIF('Death &amp; Damage Coal'!$C$3:$C$232,$A18,'Death &amp; Damage Coal'!E$3:E$232)</f>
        <v>3687175.2869523708</v>
      </c>
      <c r="D18" s="24">
        <f>SUMIF('Death &amp; Damage Oil&amp;Gas'!$C$3:$C$197,$A18,'Death &amp; Damage Oil&amp;Gas'!F$3:F$197)+SUMIF('Death &amp; Damage Coal'!$C$3:$C$232,$A18,'Death &amp; Damage Coal'!F$3:F$232)</f>
        <v>6817.5060025126095</v>
      </c>
    </row>
    <row r="19" spans="1:4" ht="15.75" customHeight="1">
      <c r="A19" s="21" t="s">
        <v>25</v>
      </c>
      <c r="B19" s="22">
        <f>SUMIF('Death &amp; Damage Oil&amp;Gas'!$C$3:$C$197,$A19,'Death &amp; Damage Oil&amp;Gas'!D$3:D$197)+SUMIF('Death &amp; Damage Coal'!$C$3:$C$232,$A19,'Death &amp; Damage Coal'!D$3:D$232)</f>
        <v>16.030329479999999</v>
      </c>
      <c r="C19" s="23">
        <f>SUMIF('Death &amp; Damage Oil&amp;Gas'!$C$3:$C$197,$A19,'Death &amp; Damage Oil&amp;Gas'!E$3:E$197)+SUMIF('Death &amp; Damage Coal'!$C$3:$C$232,$A19,'Death &amp; Damage Coal'!E$3:E$232)</f>
        <v>3615320.1274727522</v>
      </c>
      <c r="D19" s="24">
        <f>SUMIF('Death &amp; Damage Oil&amp;Gas'!$C$3:$C$197,$A19,'Death &amp; Damage Oil&amp;Gas'!F$3:F$197)+SUMIF('Death &amp; Damage Coal'!$C$3:$C$232,$A19,'Death &amp; Damage Coal'!F$3:F$232)</f>
        <v>6684.6473931599994</v>
      </c>
    </row>
    <row r="20" spans="1:4" ht="15.75" customHeight="1">
      <c r="A20" s="21" t="s">
        <v>26</v>
      </c>
      <c r="B20" s="22">
        <f>SUMIF('Death &amp; Damage Oil&amp;Gas'!$C$3:$C$197,$A20,'Death &amp; Damage Oil&amp;Gas'!D$3:D$197)+SUMIF('Death &amp; Damage Coal'!$C$3:$C$232,$A20,'Death &amp; Damage Coal'!D$3:D$232)</f>
        <v>13.255467519823418</v>
      </c>
      <c r="C20" s="23">
        <f>SUMIF('Death &amp; Damage Oil&amp;Gas'!$C$3:$C$197,$A20,'Death &amp; Damage Oil&amp;Gas'!E$3:E$197)+SUMIF('Death &amp; Damage Coal'!$C$3:$C$232,$A20,'Death &amp; Damage Coal'!E$3:E$232)</f>
        <v>2989505.5234684371</v>
      </c>
      <c r="D20" s="24">
        <f>SUMIF('Death &amp; Damage Oil&amp;Gas'!$C$3:$C$197,$A20,'Death &amp; Damage Oil&amp;Gas'!F$3:F$197)+SUMIF('Death &amp; Damage Coal'!$C$3:$C$232,$A20,'Death &amp; Damage Coal'!F$3:F$232)</f>
        <v>5527.5299557663648</v>
      </c>
    </row>
    <row r="21" spans="1:4" ht="15.75" customHeight="1">
      <c r="A21" s="21" t="s">
        <v>27</v>
      </c>
      <c r="B21" s="22">
        <f>SUMIF('Death &amp; Damage Oil&amp;Gas'!$C$3:$C$197,$A21,'Death &amp; Damage Oil&amp;Gas'!D$3:D$197)+SUMIF('Death &amp; Damage Coal'!$C$3:$C$232,$A21,'Death &amp; Damage Coal'!D$3:D$232)</f>
        <v>11.802073355763646</v>
      </c>
      <c r="C21" s="23">
        <f>SUMIF('Death &amp; Damage Oil&amp;Gas'!$C$3:$C$197,$A21,'Death &amp; Damage Oil&amp;Gas'!E$3:E$197)+SUMIF('Death &amp; Damage Coal'!$C$3:$C$232,$A21,'Death &amp; Damage Coal'!E$3:E$232)</f>
        <v>2661721.5449150084</v>
      </c>
      <c r="D21" s="24">
        <f>SUMIF('Death &amp; Damage Oil&amp;Gas'!$C$3:$C$197,$A21,'Death &amp; Damage Oil&amp;Gas'!F$3:F$197)+SUMIF('Death &amp; Damage Coal'!$C$3:$C$232,$A21,'Death &amp; Damage Coal'!F$3:F$232)</f>
        <v>4921.4645893534407</v>
      </c>
    </row>
    <row r="22" spans="1:4" ht="15.75" customHeight="1">
      <c r="A22" s="21" t="s">
        <v>28</v>
      </c>
      <c r="B22" s="22">
        <f>SUMIF('Death &amp; Damage Oil&amp;Gas'!$C$3:$C$197,$A22,'Death &amp; Damage Oil&amp;Gas'!D$3:D$197)+SUMIF('Death &amp; Damage Coal'!$C$3:$C$232,$A22,'Death &amp; Damage Coal'!D$3:D$232)</f>
        <v>11.184254435950683</v>
      </c>
      <c r="C22" s="23">
        <f>SUMIF('Death &amp; Damage Oil&amp;Gas'!$C$3:$C$197,$A22,'Death &amp; Damage Oil&amp;Gas'!E$3:E$197)+SUMIF('Death &amp; Damage Coal'!$C$3:$C$232,$A22,'Death &amp; Damage Coal'!E$3:E$232)</f>
        <v>2522384.8470186852</v>
      </c>
      <c r="D22" s="24">
        <f>SUMIF('Death &amp; Damage Oil&amp;Gas'!$C$3:$C$197,$A22,'Death &amp; Damage Oil&amp;Gas'!F$3:F$197)+SUMIF('Death &amp; Damage Coal'!$C$3:$C$232,$A22,'Death &amp; Damage Coal'!F$3:F$232)</f>
        <v>4663.8340997914347</v>
      </c>
    </row>
    <row r="23" spans="1:4" ht="15.75" customHeight="1">
      <c r="A23" s="21" t="s">
        <v>29</v>
      </c>
      <c r="B23" s="22">
        <f>SUMIF('Death &amp; Damage Oil&amp;Gas'!$C$3:$C$197,$A23,'Death &amp; Damage Oil&amp;Gas'!D$3:D$197)+SUMIF('Death &amp; Damage Coal'!$C$3:$C$232,$A23,'Death &amp; Damage Coal'!D$3:D$232)</f>
        <v>10.258893303637365</v>
      </c>
      <c r="C23" s="23">
        <f>SUMIF('Death &amp; Damage Oil&amp;Gas'!$C$3:$C$197,$A23,'Death &amp; Damage Oil&amp;Gas'!E$3:E$197)+SUMIF('Death &amp; Damage Coal'!$C$3:$C$232,$A23,'Death &amp; Damage Coal'!E$3:E$232)</f>
        <v>2313688.1554748686</v>
      </c>
      <c r="D23" s="24">
        <f>SUMIF('Death &amp; Damage Oil&amp;Gas'!$C$3:$C$197,$A23,'Death &amp; Damage Oil&amp;Gas'!F$3:F$197)+SUMIF('Death &amp; Damage Coal'!$C$3:$C$232,$A23,'Death &amp; Damage Coal'!F$3:F$232)</f>
        <v>4277.9585076167814</v>
      </c>
    </row>
    <row r="24" spans="1:4" ht="15.75" customHeight="1">
      <c r="A24" s="21" t="s">
        <v>30</v>
      </c>
      <c r="B24" s="22">
        <f>SUMIF('Death &amp; Damage Oil&amp;Gas'!$C$3:$C$197,$A24,'Death &amp; Damage Oil&amp;Gas'!D$3:D$197)+SUMIF('Death &amp; Damage Coal'!$C$3:$C$232,$A24,'Death &amp; Damage Coal'!D$3:D$232)</f>
        <v>7.7939181770032722</v>
      </c>
      <c r="C24" s="23">
        <f>SUMIF('Death &amp; Damage Oil&amp;Gas'!$C$3:$C$197,$A24,'Death &amp; Damage Oil&amp;Gas'!E$3:E$197)+SUMIF('Death &amp; Damage Coal'!$C$3:$C$232,$A24,'Death &amp; Damage Coal'!E$3:E$232)</f>
        <v>1757762.327489957</v>
      </c>
      <c r="D24" s="24">
        <f>SUMIF('Death &amp; Damage Oil&amp;Gas'!$C$3:$C$197,$A24,'Death &amp; Damage Oil&amp;Gas'!F$3:F$197)+SUMIF('Death &amp; Damage Coal'!$C$3:$C$232,$A24,'Death &amp; Damage Coal'!F$3:F$232)</f>
        <v>3250.0638798103641</v>
      </c>
    </row>
    <row r="25" spans="1:4" ht="15.75" customHeight="1">
      <c r="A25" s="21" t="s">
        <v>31</v>
      </c>
      <c r="B25" s="22">
        <f>SUMIF('Death &amp; Damage Oil&amp;Gas'!$C$3:$C$197,$A25,'Death &amp; Damage Oil&amp;Gas'!D$3:D$197)+SUMIF('Death &amp; Damage Coal'!$C$3:$C$232,$A25,'Death &amp; Damage Coal'!D$3:D$232)</f>
        <v>5.8353325882510285</v>
      </c>
      <c r="C25" s="23">
        <f>SUMIF('Death &amp; Damage Oil&amp;Gas'!$C$3:$C$197,$A25,'Death &amp; Damage Oil&amp;Gas'!E$3:E$197)+SUMIF('Death &amp; Damage Coal'!$C$3:$C$232,$A25,'Death &amp; Damage Coal'!E$3:E$232)</f>
        <v>1316042.5294515914</v>
      </c>
      <c r="D25" s="24">
        <f>SUMIF('Death &amp; Damage Oil&amp;Gas'!$C$3:$C$197,$A25,'Death &amp; Damage Oil&amp;Gas'!F$3:F$197)+SUMIF('Death &amp; Damage Coal'!$C$3:$C$232,$A25,'Death &amp; Damage Coal'!F$3:F$232)</f>
        <v>2433.333689300679</v>
      </c>
    </row>
    <row r="26" spans="1:4" ht="15.75" customHeight="1">
      <c r="A26" s="21" t="s">
        <v>32</v>
      </c>
      <c r="B26" s="22">
        <f>SUMIF('Death &amp; Damage Oil&amp;Gas'!$C$3:$C$197,$A26,'Death &amp; Damage Oil&amp;Gas'!D$3:D$197)+SUMIF('Death &amp; Damage Coal'!$C$3:$C$232,$A26,'Death &amp; Damage Coal'!D$3:D$232)</f>
        <v>5.6470848410269889</v>
      </c>
      <c r="C26" s="23">
        <f>SUMIF('Death &amp; Damage Oil&amp;Gas'!$C$3:$C$197,$A26,'Death &amp; Damage Oil&amp;Gas'!E$3:E$197)+SUMIF('Death &amp; Damage Coal'!$C$3:$C$232,$A26,'Death &amp; Damage Coal'!E$3:E$232)</f>
        <v>1273587.0159613925</v>
      </c>
      <c r="D26" s="24">
        <f>SUMIF('Death &amp; Damage Oil&amp;Gas'!$C$3:$C$197,$A26,'Death &amp; Damage Oil&amp;Gas'!F$3:F$197)+SUMIF('Death &amp; Damage Coal'!$C$3:$C$232,$A26,'Death &amp; Damage Coal'!F$3:F$232)</f>
        <v>2354.8343787082545</v>
      </c>
    </row>
    <row r="27" spans="1:4" ht="15.75" customHeight="1">
      <c r="A27" s="21" t="s">
        <v>33</v>
      </c>
      <c r="B27" s="22">
        <f>SUMIF('Death &amp; Damage Oil&amp;Gas'!$C$3:$C$197,$A27,'Death &amp; Damage Oil&amp;Gas'!D$3:D$197)+SUMIF('Death &amp; Damage Coal'!$C$3:$C$232,$A27,'Death &amp; Damage Coal'!D$3:D$232)</f>
        <v>5.1777820012388815</v>
      </c>
      <c r="C27" s="23">
        <f>SUMIF('Death &amp; Damage Oil&amp;Gas'!$C$3:$C$197,$A27,'Death &amp; Damage Oil&amp;Gas'!E$3:E$197)+SUMIF('Death &amp; Damage Coal'!$C$3:$C$232,$A27,'Death &amp; Damage Coal'!E$3:E$232)</f>
        <v>1167745.148850495</v>
      </c>
      <c r="D27" s="24">
        <f>SUMIF('Death &amp; Damage Oil&amp;Gas'!$C$3:$C$197,$A27,'Death &amp; Damage Oil&amp;Gas'!F$3:F$197)+SUMIF('Death &amp; Damage Coal'!$C$3:$C$232,$A27,'Death &amp; Damage Coal'!F$3:F$232)</f>
        <v>2159.1350945166137</v>
      </c>
    </row>
    <row r="28" spans="1:4" ht="14.4">
      <c r="A28" s="21" t="s">
        <v>34</v>
      </c>
      <c r="B28" s="22">
        <f>SUMIF('Death &amp; Damage Oil&amp;Gas'!$C$3:$C$197,$A28,'Death &amp; Damage Oil&amp;Gas'!D$3:D$197)+SUMIF('Death &amp; Damage Coal'!$C$3:$C$232,$A28,'Death &amp; Damage Coal'!D$3:D$232)</f>
        <v>4.7272198525480356</v>
      </c>
      <c r="C28" s="23">
        <f>SUMIF('Death &amp; Damage Oil&amp;Gas'!$C$3:$C$197,$A28,'Death &amp; Damage Oil&amp;Gas'!E$3:E$197)+SUMIF('Death &amp; Damage Coal'!$C$3:$C$232,$A28,'Death &amp; Damage Coal'!E$3:E$232)</f>
        <v>1066129.8697090591</v>
      </c>
      <c r="D28" s="24">
        <f>SUMIF('Death &amp; Damage Oil&amp;Gas'!$C$3:$C$197,$A28,'Death &amp; Damage Oil&amp;Gas'!F$3:F$197)+SUMIF('Death &amp; Damage Coal'!$C$3:$C$232,$A28,'Death &amp; Damage Coal'!F$3:F$232)</f>
        <v>1971.2506785125306</v>
      </c>
    </row>
    <row r="29" spans="1:4" ht="14.4">
      <c r="A29" s="21" t="s">
        <v>35</v>
      </c>
      <c r="B29" s="22">
        <f>SUMIF('Death &amp; Damage Oil&amp;Gas'!$C$3:$C$197,$A29,'Death &amp; Damage Oil&amp;Gas'!D$3:D$197)+SUMIF('Death &amp; Damage Coal'!$C$3:$C$232,$A29,'Death &amp; Damage Coal'!D$3:D$232)</f>
        <v>4.0864600000000006</v>
      </c>
      <c r="C29" s="23">
        <f>SUMIF('Death &amp; Damage Oil&amp;Gas'!$C$3:$C$197,$A29,'Death &amp; Damage Oil&amp;Gas'!E$3:E$197)+SUMIF('Death &amp; Damage Coal'!$C$3:$C$232,$A29,'Death &amp; Damage Coal'!E$3:E$232)</f>
        <v>921619.30336770008</v>
      </c>
      <c r="D29" s="24">
        <f>SUMIF('Death &amp; Damage Oil&amp;Gas'!$C$3:$C$197,$A29,'Death &amp; Damage Oil&amp;Gas'!F$3:F$197)+SUMIF('Death &amp; Damage Coal'!$C$3:$C$232,$A29,'Death &amp; Damage Coal'!F$3:F$232)</f>
        <v>1704.0538200000003</v>
      </c>
    </row>
    <row r="30" spans="1:4" ht="14.4">
      <c r="A30" s="21" t="s">
        <v>36</v>
      </c>
      <c r="B30" s="22">
        <f>SUMIF('Death &amp; Damage Oil&amp;Gas'!$C$3:$C$197,$A30,'Death &amp; Damage Oil&amp;Gas'!D$3:D$197)+SUMIF('Death &amp; Damage Coal'!$C$3:$C$232,$A30,'Death &amp; Damage Coal'!D$3:D$232)</f>
        <v>3.2282702999999997</v>
      </c>
      <c r="C30" s="23">
        <f>SUMIF('Death &amp; Damage Oil&amp;Gas'!$C$3:$C$197,$A30,'Death &amp; Damage Oil&amp;Gas'!E$3:E$197)+SUMIF('Death &amp; Damage Coal'!$C$3:$C$232,$A30,'Death &amp; Damage Coal'!E$3:E$232)</f>
        <v>728071.78461764846</v>
      </c>
      <c r="D30" s="24">
        <f>SUMIF('Death &amp; Damage Oil&amp;Gas'!$C$3:$C$197,$A30,'Death &amp; Damage Oil&amp;Gas'!F$3:F$197)+SUMIF('Death &amp; Damage Coal'!$C$3:$C$232,$A30,'Death &amp; Damage Coal'!F$3:F$232)</f>
        <v>1346.1887150999999</v>
      </c>
    </row>
    <row r="31" spans="1:4" ht="14.4">
      <c r="A31" s="21" t="s">
        <v>37</v>
      </c>
      <c r="B31" s="22">
        <f>SUMIF('Death &amp; Damage Oil&amp;Gas'!$C$3:$C$197,$A31,'Death &amp; Damage Oil&amp;Gas'!D$3:D$197)+SUMIF('Death &amp; Damage Coal'!$C$3:$C$232,$A31,'Death &amp; Damage Coal'!D$3:D$232)</f>
        <v>3.0275861000000006</v>
      </c>
      <c r="C31" s="23">
        <f>SUMIF('Death &amp; Damage Oil&amp;Gas'!$C$3:$C$197,$A31,'Death &amp; Damage Oil&amp;Gas'!E$3:E$197)+SUMIF('Death &amp; Damage Coal'!$C$3:$C$232,$A31,'Death &amp; Damage Coal'!E$3:E$232)</f>
        <v>682811.47799506958</v>
      </c>
      <c r="D31" s="24">
        <f>SUMIF('Death &amp; Damage Oil&amp;Gas'!$C$3:$C$197,$A31,'Death &amp; Damage Oil&amp;Gas'!F$3:F$197)+SUMIF('Death &amp; Damage Coal'!$C$3:$C$232,$A31,'Death &amp; Damage Coal'!F$3:F$232)</f>
        <v>1262.5034037</v>
      </c>
    </row>
    <row r="32" spans="1:4" ht="14.4">
      <c r="A32" s="21" t="s">
        <v>38</v>
      </c>
      <c r="B32" s="22">
        <f>SUMIF('Death &amp; Damage Oil&amp;Gas'!$C$3:$C$197,$A32,'Death &amp; Damage Oil&amp;Gas'!D$3:D$197)+SUMIF('Death &amp; Damage Coal'!$C$3:$C$232,$A32,'Death &amp; Damage Coal'!D$3:D$232)</f>
        <v>2.8459764123294318</v>
      </c>
      <c r="C32" s="23">
        <f>SUMIF('Death &amp; Damage Oil&amp;Gas'!$C$3:$C$197,$A32,'Death &amp; Damage Oil&amp;Gas'!E$3:E$197)+SUMIF('Death &amp; Damage Coal'!$C$3:$C$232,$A32,'Death &amp; Damage Coal'!E$3:E$232)</f>
        <v>641853.04604277469</v>
      </c>
      <c r="D32" s="24">
        <f>SUMIF('Death &amp; Damage Oil&amp;Gas'!$C$3:$C$197,$A32,'Death &amp; Damage Oil&amp;Gas'!F$3:F$197)+SUMIF('Death &amp; Damage Coal'!$C$3:$C$232,$A32,'Death &amp; Damage Coal'!F$3:F$232)</f>
        <v>1186.772163941373</v>
      </c>
    </row>
    <row r="33" spans="1:4" ht="14.4">
      <c r="A33" s="21" t="s">
        <v>39</v>
      </c>
      <c r="B33" s="22">
        <f>SUMIF('Death &amp; Damage Oil&amp;Gas'!$C$3:$C$197,$A33,'Death &amp; Damage Oil&amp;Gas'!D$3:D$197)+SUMIF('Death &amp; Damage Coal'!$C$3:$C$232,$A33,'Death &amp; Damage Coal'!D$3:D$232)</f>
        <v>2.7111279812700992</v>
      </c>
      <c r="C33" s="23">
        <f>SUMIF('Death &amp; Damage Oil&amp;Gas'!$C$3:$C$197,$A33,'Death &amp; Damage Oil&amp;Gas'!E$3:E$197)+SUMIF('Death &amp; Damage Coal'!$C$3:$C$232,$A33,'Death &amp; Damage Coal'!E$3:E$232)</f>
        <v>611440.68006020552</v>
      </c>
      <c r="D33" s="24">
        <f>SUMIF('Death &amp; Damage Oil&amp;Gas'!$C$3:$C$197,$A33,'Death &amp; Damage Oil&amp;Gas'!F$3:F$197)+SUMIF('Death &amp; Damage Coal'!$C$3:$C$232,$A33,'Death &amp; Damage Coal'!F$3:F$232)</f>
        <v>1130.5403681896314</v>
      </c>
    </row>
    <row r="34" spans="1:4" ht="14.4">
      <c r="A34" s="21" t="s">
        <v>40</v>
      </c>
      <c r="B34" s="22">
        <f>SUMIF('Death &amp; Damage Oil&amp;Gas'!$C$3:$C$197,$A34,'Death &amp; Damage Oil&amp;Gas'!D$3:D$197)+SUMIF('Death &amp; Damage Coal'!$C$3:$C$232,$A34,'Death &amp; Damage Coal'!D$3:D$232)</f>
        <v>2.5239900000000004</v>
      </c>
      <c r="C34" s="23">
        <f>SUMIF('Death &amp; Damage Oil&amp;Gas'!$C$3:$C$197,$A34,'Death &amp; Damage Oil&amp;Gas'!E$3:E$197)+SUMIF('Death &amp; Damage Coal'!$C$3:$C$232,$A34,'Death &amp; Damage Coal'!E$3:E$232)</f>
        <v>569235.45208005013</v>
      </c>
      <c r="D34" s="24">
        <f>SUMIF('Death &amp; Damage Oil&amp;Gas'!$C$3:$C$197,$A34,'Death &amp; Damage Oil&amp;Gas'!F$3:F$197)+SUMIF('Death &amp; Damage Coal'!$C$3:$C$232,$A34,'Death &amp; Damage Coal'!F$3:F$232)</f>
        <v>1052.5038300000001</v>
      </c>
    </row>
    <row r="35" spans="1:4" ht="14.4">
      <c r="A35" s="21" t="s">
        <v>41</v>
      </c>
      <c r="B35" s="22">
        <f>SUMIF('Death &amp; Damage Oil&amp;Gas'!$C$3:$C$197,$A35,'Death &amp; Damage Oil&amp;Gas'!D$3:D$197)+SUMIF('Death &amp; Damage Coal'!$C$3:$C$232,$A35,'Death &amp; Damage Coal'!D$3:D$232)</f>
        <v>2.5191824</v>
      </c>
      <c r="C35" s="23">
        <f>SUMIF('Death &amp; Damage Oil&amp;Gas'!$C$3:$C$197,$A35,'Death &amp; Damage Oil&amp;Gas'!E$3:E$197)+SUMIF('Death &amp; Damage Coal'!$C$3:$C$232,$A35,'Death &amp; Damage Coal'!E$3:E$232)</f>
        <v>568151.19407608802</v>
      </c>
      <c r="D35" s="24">
        <f>SUMIF('Death &amp; Damage Oil&amp;Gas'!$C$3:$C$197,$A35,'Death &amp; Damage Oil&amp;Gas'!F$3:F$197)+SUMIF('Death &amp; Damage Coal'!$C$3:$C$232,$A35,'Death &amp; Damage Coal'!F$3:F$232)</f>
        <v>1050.4990608000001</v>
      </c>
    </row>
    <row r="36" spans="1:4" ht="14.4">
      <c r="A36" s="21" t="s">
        <v>42</v>
      </c>
      <c r="B36" s="22">
        <f>SUMIF('Death &amp; Damage Oil&amp;Gas'!$C$3:$C$197,$A36,'Death &amp; Damage Oil&amp;Gas'!D$3:D$197)+SUMIF('Death &amp; Damage Coal'!$C$3:$C$232,$A36,'Death &amp; Damage Coal'!D$3:D$232)</f>
        <v>2.4038000000000004</v>
      </c>
      <c r="C36" s="23">
        <f>SUMIF('Death &amp; Damage Oil&amp;Gas'!$C$3:$C$197,$A36,'Death &amp; Damage Oil&amp;Gas'!E$3:E$197)+SUMIF('Death &amp; Damage Coal'!$C$3:$C$232,$A36,'Death &amp; Damage Coal'!E$3:E$232)</f>
        <v>542129.00198100007</v>
      </c>
      <c r="D36" s="24">
        <f>SUMIF('Death &amp; Damage Oil&amp;Gas'!$C$3:$C$197,$A36,'Death &amp; Damage Oil&amp;Gas'!F$3:F$197)+SUMIF('Death &amp; Damage Coal'!$C$3:$C$232,$A36,'Death &amp; Damage Coal'!F$3:F$232)</f>
        <v>1002.3846000000002</v>
      </c>
    </row>
    <row r="37" spans="1:4" ht="14.4">
      <c r="A37" s="21" t="s">
        <v>43</v>
      </c>
      <c r="B37" s="22">
        <f>SUMIF('Death &amp; Damage Oil&amp;Gas'!$C$3:$C$197,$A37,'Death &amp; Damage Oil&amp;Gas'!D$3:D$197)+SUMIF('Death &amp; Damage Coal'!$C$3:$C$232,$A37,'Death &amp; Damage Coal'!D$3:D$232)</f>
        <v>2.23244534032</v>
      </c>
      <c r="C37" s="23">
        <f>SUMIF('Death &amp; Damage Oil&amp;Gas'!$C$3:$C$197,$A37,'Death &amp; Damage Oil&amp;Gas'!E$3:E$197)+SUMIF('Death &amp; Damage Coal'!$C$3:$C$232,$A37,'Death &amp; Damage Coal'!E$3:E$232)</f>
        <v>503483.38644014287</v>
      </c>
      <c r="D37" s="24">
        <f>SUMIF('Death &amp; Damage Oil&amp;Gas'!$C$3:$C$197,$A37,'Death &amp; Damage Oil&amp;Gas'!F$3:F$197)+SUMIF('Death &amp; Damage Coal'!$C$3:$C$232,$A37,'Death &amp; Damage Coal'!F$3:F$232)</f>
        <v>930.92970691343999</v>
      </c>
    </row>
    <row r="38" spans="1:4" ht="14.4">
      <c r="A38" s="21" t="s">
        <v>44</v>
      </c>
      <c r="B38" s="22">
        <f>SUMIF('Death &amp; Damage Oil&amp;Gas'!$C$3:$C$197,$A38,'Death &amp; Damage Oil&amp;Gas'!D$3:D$197)+SUMIF('Death &amp; Damage Coal'!$C$3:$C$232,$A38,'Death &amp; Damage Coal'!D$3:D$232)</f>
        <v>2.1795479999999996</v>
      </c>
      <c r="C38" s="23">
        <f>SUMIF('Death &amp; Damage Oil&amp;Gas'!$C$3:$C$197,$A38,'Death &amp; Damage Oil&amp;Gas'!E$3:E$197)+SUMIF('Death &amp; Damage Coal'!$C$3:$C$232,$A38,'Death &amp; Damage Coal'!E$3:E$232)</f>
        <v>491553.44954225991</v>
      </c>
      <c r="D38" s="24">
        <f>SUMIF('Death &amp; Damage Oil&amp;Gas'!$C$3:$C$197,$A38,'Death &amp; Damage Oil&amp;Gas'!F$3:F$197)+SUMIF('Death &amp; Damage Coal'!$C$3:$C$232,$A38,'Death &amp; Damage Coal'!F$3:F$232)</f>
        <v>908.87151599999981</v>
      </c>
    </row>
    <row r="39" spans="1:4" ht="14.4">
      <c r="A39" s="21" t="s">
        <v>45</v>
      </c>
      <c r="B39" s="22">
        <f>SUMIF('Death &amp; Damage Oil&amp;Gas'!$C$3:$C$197,$A39,'Death &amp; Damage Oil&amp;Gas'!D$3:D$197)+SUMIF('Death &amp; Damage Coal'!$C$3:$C$232,$A39,'Death &amp; Damage Coal'!D$3:D$232)</f>
        <v>2.1634200000000003</v>
      </c>
      <c r="C39" s="23">
        <f>SUMIF('Death &amp; Damage Oil&amp;Gas'!$C$3:$C$197,$A39,'Death &amp; Damage Oil&amp;Gas'!E$3:E$197)+SUMIF('Death &amp; Damage Coal'!$C$3:$C$232,$A39,'Death &amp; Damage Coal'!E$3:E$232)</f>
        <v>487916.10178290005</v>
      </c>
      <c r="D39" s="24">
        <f>SUMIF('Death &amp; Damage Oil&amp;Gas'!$C$3:$C$197,$A39,'Death &amp; Damage Oil&amp;Gas'!F$3:F$197)+SUMIF('Death &amp; Damage Coal'!$C$3:$C$232,$A39,'Death &amp; Damage Coal'!F$3:F$232)</f>
        <v>902.14614000000017</v>
      </c>
    </row>
    <row r="40" spans="1:4" ht="14.4">
      <c r="A40" s="21" t="s">
        <v>46</v>
      </c>
      <c r="B40" s="22">
        <f>SUMIF('Death &amp; Damage Oil&amp;Gas'!$C$3:$C$197,$A40,'Death &amp; Damage Oil&amp;Gas'!D$3:D$197)+SUMIF('Death &amp; Damage Coal'!$C$3:$C$232,$A40,'Death &amp; Damage Coal'!D$3:D$232)</f>
        <v>2.1172076095040002</v>
      </c>
      <c r="C40" s="23">
        <f>SUMIF('Death &amp; Damage Oil&amp;Gas'!$C$3:$C$197,$A40,'Death &amp; Damage Oil&amp;Gas'!E$3:E$197)+SUMIF('Death &amp; Damage Coal'!$C$3:$C$232,$A40,'Death &amp; Damage Coal'!E$3:E$232)</f>
        <v>477493.8215853991</v>
      </c>
      <c r="D40" s="24">
        <f>SUMIF('Death &amp; Damage Oil&amp;Gas'!$C$3:$C$197,$A40,'Death &amp; Damage Oil&amp;Gas'!F$3:F$197)+SUMIF('Death &amp; Damage Coal'!$C$3:$C$232,$A40,'Death &amp; Damage Coal'!F$3:F$232)</f>
        <v>882.87557316316816</v>
      </c>
    </row>
    <row r="41" spans="1:4" ht="14.4">
      <c r="A41" s="21" t="s">
        <v>47</v>
      </c>
      <c r="B41" s="22">
        <f>SUMIF('Death &amp; Damage Oil&amp;Gas'!$C$3:$C$197,$A41,'Death &amp; Damage Oil&amp;Gas'!D$3:D$197)+SUMIF('Death &amp; Damage Coal'!$C$3:$C$232,$A41,'Death &amp; Damage Coal'!D$3:D$232)</f>
        <v>1.6666733906470088</v>
      </c>
      <c r="C41" s="23">
        <f>SUMIF('Death &amp; Damage Oil&amp;Gas'!$C$3:$C$197,$A41,'Death &amp; Damage Oil&amp;Gas'!E$3:E$197)+SUMIF('Death &amp; Damage Coal'!$C$3:$C$232,$A41,'Death &amp; Damage Coal'!E$3:E$232)</f>
        <v>375884.84145925293</v>
      </c>
      <c r="D41" s="24">
        <f>SUMIF('Death &amp; Damage Oil&amp;Gas'!$C$3:$C$197,$A41,'Death &amp; Damage Oil&amp;Gas'!F$3:F$197)+SUMIF('Death &amp; Damage Coal'!$C$3:$C$232,$A41,'Death &amp; Damage Coal'!F$3:F$232)</f>
        <v>695.00280389980264</v>
      </c>
    </row>
    <row r="42" spans="1:4" ht="14.4">
      <c r="A42" s="21" t="s">
        <v>48</v>
      </c>
      <c r="B42" s="22">
        <f>SUMIF('Death &amp; Damage Oil&amp;Gas'!$C$3:$C$197,$A42,'Death &amp; Damage Oil&amp;Gas'!D$3:D$197)+SUMIF('Death &amp; Damage Coal'!$C$3:$C$232,$A42,'Death &amp; Damage Coal'!D$3:D$232)</f>
        <v>1.6602656948800001</v>
      </c>
      <c r="C42" s="23">
        <f>SUMIF('Death &amp; Damage Oil&amp;Gas'!$C$3:$C$197,$A42,'Death &amp; Damage Oil&amp;Gas'!E$3:E$197)+SUMIF('Death &amp; Damage Coal'!$C$3:$C$232,$A42,'Death &amp; Damage Coal'!E$3:E$232)</f>
        <v>374439.71386495791</v>
      </c>
      <c r="D42" s="24">
        <f>SUMIF('Death &amp; Damage Oil&amp;Gas'!$C$3:$C$197,$A42,'Death &amp; Damage Oil&amp;Gas'!F$3:F$197)+SUMIF('Death &amp; Damage Coal'!$C$3:$C$232,$A42,'Death &amp; Damage Coal'!F$3:F$232)</f>
        <v>692.33079476496005</v>
      </c>
    </row>
    <row r="43" spans="1:4" ht="14.4">
      <c r="A43" s="21" t="s">
        <v>49</v>
      </c>
      <c r="B43" s="22">
        <f>SUMIF('Death &amp; Damage Oil&amp;Gas'!$C$3:$C$197,$A43,'Death &amp; Damage Oil&amp;Gas'!D$3:D$197)+SUMIF('Death &amp; Damage Coal'!$C$3:$C$232,$A43,'Death &amp; Damage Coal'!D$3:D$232)</f>
        <v>1.4760825938272615</v>
      </c>
      <c r="C43" s="23">
        <f>SUMIF('Death &amp; Damage Oil&amp;Gas'!$C$3:$C$197,$A43,'Death &amp; Damage Oil&amp;Gas'!E$3:E$197)+SUMIF('Death &amp; Damage Coal'!$C$3:$C$232,$A43,'Death &amp; Damage Coal'!E$3:E$232)</f>
        <v>332900.90000544931</v>
      </c>
      <c r="D43" s="24">
        <f>SUMIF('Death &amp; Damage Oil&amp;Gas'!$C$3:$C$197,$A43,'Death &amp; Damage Oil&amp;Gas'!F$3:F$197)+SUMIF('Death &amp; Damage Coal'!$C$3:$C$232,$A43,'Death &amp; Damage Coal'!F$3:F$232)</f>
        <v>615.526441625968</v>
      </c>
    </row>
    <row r="44" spans="1:4" ht="14.4">
      <c r="A44" s="21" t="s">
        <v>50</v>
      </c>
      <c r="B44" s="22">
        <f>SUMIF('Death &amp; Damage Oil&amp;Gas'!$C$3:$C$197,$A44,'Death &amp; Damage Oil&amp;Gas'!D$3:D$197)+SUMIF('Death &amp; Damage Coal'!$C$3:$C$232,$A44,'Death &amp; Damage Coal'!D$3:D$232)</f>
        <v>1.439897188912</v>
      </c>
      <c r="C44" s="23">
        <f>SUMIF('Death &amp; Damage Oil&amp;Gas'!$C$3:$C$197,$A44,'Death &amp; Damage Oil&amp;Gas'!E$3:E$197)+SUMIF('Death &amp; Damage Coal'!$C$3:$C$232,$A44,'Death &amp; Damage Coal'!E$3:E$232)</f>
        <v>324740.00581583742</v>
      </c>
      <c r="D44" s="24">
        <f>SUMIF('Death &amp; Damage Oil&amp;Gas'!$C$3:$C$197,$A44,'Death &amp; Damage Oil&amp;Gas'!F$3:F$197)+SUMIF('Death &amp; Damage Coal'!$C$3:$C$232,$A44,'Death &amp; Damage Coal'!F$3:F$232)</f>
        <v>600.43712777630401</v>
      </c>
    </row>
    <row r="45" spans="1:4" ht="14.4">
      <c r="A45" s="21" t="s">
        <v>51</v>
      </c>
      <c r="B45" s="22">
        <f>SUMIF('Death &amp; Damage Oil&amp;Gas'!$C$3:$C$197,$A45,'Death &amp; Damage Oil&amp;Gas'!D$3:D$197)+SUMIF('Death &amp; Damage Coal'!$C$3:$C$232,$A45,'Death &amp; Damage Coal'!D$3:D$232)</f>
        <v>1.41144478488</v>
      </c>
      <c r="C45" s="23">
        <f>SUMIF('Death &amp; Damage Oil&amp;Gas'!$C$3:$C$197,$A45,'Death &amp; Damage Oil&amp;Gas'!E$3:E$197)+SUMIF('Death &amp; Damage Coal'!$C$3:$C$232,$A45,'Death &amp; Damage Coal'!E$3:E$232)</f>
        <v>318323.13527676248</v>
      </c>
      <c r="D45" s="24">
        <f>SUMIF('Death &amp; Damage Oil&amp;Gas'!$C$3:$C$197,$A45,'Death &amp; Damage Oil&amp;Gas'!F$3:F$197)+SUMIF('Death &amp; Damage Coal'!$C$3:$C$232,$A45,'Death &amp; Damage Coal'!F$3:F$232)</f>
        <v>588.57247529495999</v>
      </c>
    </row>
    <row r="46" spans="1:4" ht="14.4">
      <c r="A46" s="21" t="s">
        <v>52</v>
      </c>
      <c r="B46" s="22">
        <f>SUMIF('Death &amp; Damage Oil&amp;Gas'!$C$3:$C$197,$A46,'Death &amp; Damage Oil&amp;Gas'!D$3:D$197)+SUMIF('Death &amp; Damage Coal'!$C$3:$C$232,$A46,'Death &amp; Damage Coal'!D$3:D$232)</f>
        <v>1.3960689599999998</v>
      </c>
      <c r="C46" s="23">
        <f>SUMIF('Death &amp; Damage Oil&amp;Gas'!$C$3:$C$197,$A46,'Death &amp; Damage Oil&amp;Gas'!E$3:E$197)+SUMIF('Death &amp; Damage Coal'!$C$3:$C$232,$A46,'Death &amp; Damage Coal'!E$3:E$232)</f>
        <v>314855.42556845513</v>
      </c>
      <c r="D46" s="24">
        <f>SUMIF('Death &amp; Damage Oil&amp;Gas'!$C$3:$C$197,$A46,'Death &amp; Damage Oil&amp;Gas'!F$3:F$197)+SUMIF('Death &amp; Damage Coal'!$C$3:$C$232,$A46,'Death &amp; Damage Coal'!F$3:F$232)</f>
        <v>582.1607563199999</v>
      </c>
    </row>
    <row r="47" spans="1:4" ht="14.4">
      <c r="A47" s="21" t="s">
        <v>53</v>
      </c>
      <c r="B47" s="22">
        <f>SUMIF('Death &amp; Damage Oil&amp;Gas'!$C$3:$C$197,$A47,'Death &amp; Damage Oil&amp;Gas'!D$3:D$197)+SUMIF('Death &amp; Damage Coal'!$C$3:$C$232,$A47,'Death &amp; Damage Coal'!D$3:D$232)</f>
        <v>1.3636553261184028</v>
      </c>
      <c r="C47" s="23">
        <f>SUMIF('Death &amp; Damage Oil&amp;Gas'!$C$3:$C$197,$A47,'Death &amp; Damage Oil&amp;Gas'!E$3:E$197)+SUMIF('Death &amp; Damage Coal'!$C$3:$C$232,$A47,'Death &amp; Damage Coal'!E$3:E$232)</f>
        <v>307545.17888120672</v>
      </c>
      <c r="D47" s="24">
        <f>SUMIF('Death &amp; Damage Oil&amp;Gas'!$C$3:$C$197,$A47,'Death &amp; Damage Oil&amp;Gas'!F$3:F$197)+SUMIF('Death &amp; Damage Coal'!$C$3:$C$232,$A47,'Death &amp; Damage Coal'!F$3:F$232)</f>
        <v>568.64427099137401</v>
      </c>
    </row>
    <row r="48" spans="1:4" ht="14.4">
      <c r="A48" s="21" t="s">
        <v>54</v>
      </c>
      <c r="B48" s="22">
        <f>SUMIF('Death &amp; Damage Oil&amp;Gas'!$C$3:$C$197,$A48,'Death &amp; Damage Oil&amp;Gas'!D$3:D$197)+SUMIF('Death &amp; Damage Coal'!$C$3:$C$232,$A48,'Death &amp; Damage Coal'!D$3:D$232)</f>
        <v>1.0602417720564168</v>
      </c>
      <c r="C48" s="23">
        <f>SUMIF('Death &amp; Damage Oil&amp;Gas'!$C$3:$C$197,$A48,'Death &amp; Damage Oil&amp;Gas'!E$3:E$197)+SUMIF('Death &amp; Damage Coal'!$C$3:$C$232,$A48,'Death &amp; Damage Coal'!E$3:E$232)</f>
        <v>239116.32155067482</v>
      </c>
      <c r="D48" s="24">
        <f>SUMIF('Death &amp; Damage Oil&amp;Gas'!$C$3:$C$197,$A48,'Death &amp; Damage Oil&amp;Gas'!F$3:F$197)+SUMIF('Death &amp; Damage Coal'!$C$3:$C$232,$A48,'Death &amp; Damage Coal'!F$3:F$232)</f>
        <v>442.12081894752578</v>
      </c>
    </row>
    <row r="49" spans="1:4" ht="14.4">
      <c r="A49" s="21" t="s">
        <v>55</v>
      </c>
      <c r="B49" s="22">
        <f>SUMIF('Death &amp; Damage Oil&amp;Gas'!$C$3:$C$197,$A49,'Death &amp; Damage Oil&amp;Gas'!D$3:D$197)+SUMIF('Death &amp; Damage Coal'!$C$3:$C$232,$A49,'Death &amp; Damage Coal'!D$3:D$232)</f>
        <v>1.0334113520575974</v>
      </c>
      <c r="C49" s="23">
        <f>SUMIF('Death &amp; Damage Oil&amp;Gas'!$C$3:$C$197,$A49,'Death &amp; Damage Oil&amp;Gas'!E$3:E$197)+SUMIF('Death &amp; Damage Coal'!$C$3:$C$232,$A49,'Death &amp; Damage Coal'!E$3:E$232)</f>
        <v>233065.25706249318</v>
      </c>
      <c r="D49" s="24">
        <f>SUMIF('Death &amp; Damage Oil&amp;Gas'!$C$3:$C$197,$A49,'Death &amp; Damage Oil&amp;Gas'!F$3:F$197)+SUMIF('Death &amp; Damage Coal'!$C$3:$C$232,$A49,'Death &amp; Damage Coal'!F$3:F$232)</f>
        <v>430.93253380801809</v>
      </c>
    </row>
    <row r="50" spans="1:4" ht="14.4">
      <c r="A50" s="21" t="s">
        <v>56</v>
      </c>
      <c r="B50" s="22">
        <f>SUMIF('Death &amp; Damage Oil&amp;Gas'!$C$3:$C$197,$A50,'Death &amp; Damage Oil&amp;Gas'!D$3:D$197)+SUMIF('Death &amp; Damage Coal'!$C$3:$C$232,$A50,'Death &amp; Damage Coal'!D$3:D$232)</f>
        <v>1.0311981669599999</v>
      </c>
      <c r="C50" s="23">
        <f>SUMIF('Death &amp; Damage Oil&amp;Gas'!$C$3:$C$197,$A50,'Death &amp; Damage Oil&amp;Gas'!E$3:E$197)+SUMIF('Death &amp; Damage Coal'!$C$3:$C$232,$A50,'Death &amp; Damage Coal'!E$3:E$232)</f>
        <v>232566.11743849792</v>
      </c>
      <c r="D50" s="24">
        <f>SUMIF('Death &amp; Damage Oil&amp;Gas'!$C$3:$C$197,$A50,'Death &amp; Damage Oil&amp;Gas'!F$3:F$197)+SUMIF('Death &amp; Damage Coal'!$C$3:$C$232,$A50,'Death &amp; Damage Coal'!F$3:F$232)</f>
        <v>430.00963562231993</v>
      </c>
    </row>
    <row r="51" spans="1:4" ht="14.4">
      <c r="A51" s="25" t="s">
        <v>57</v>
      </c>
      <c r="B51" s="26">
        <f>SUMIF('Death &amp; Damage Oil&amp;Gas'!$C$3:$C$197,$A51,'Death &amp; Damage Oil&amp;Gas'!D$3:D$197)+SUMIF('Death &amp; Damage Coal'!$C$3:$C$232,$A51,'Death &amp; Damage Coal'!D$3:D$232)</f>
        <v>1</v>
      </c>
      <c r="C51" s="27">
        <f>SUMIF('Death &amp; Damage Oil&amp;Gas'!$C$3:$C$197,$A51,'Death &amp; Damage Oil&amp;Gas'!E$3:E$197)+SUMIF('Death &amp; Damage Coal'!$C$3:$C$232,$A51,'Death &amp; Damage Coal'!E$3:E$232)</f>
        <v>225529.995</v>
      </c>
      <c r="D51" s="28">
        <f>SUMIF('Death &amp; Damage Oil&amp;Gas'!$C$3:$C$197,$A51,'Death &amp; Damage Oil&amp;Gas'!F$3:F$197)+SUMIF('Death &amp; Damage Coal'!$C$3:$C$232,$A51,'Death &amp; Damage Coal'!F$3:F$232)</f>
        <v>417</v>
      </c>
    </row>
    <row r="52" spans="1:4" ht="14.4">
      <c r="A52" s="29" t="s">
        <v>58</v>
      </c>
      <c r="B52" s="30">
        <f t="shared" ref="B52:D52" si="0">SUM(B3:B51)</f>
        <v>1182.2726342164049</v>
      </c>
      <c r="C52" s="31">
        <f t="shared" si="0"/>
        <v>266637941.28346241</v>
      </c>
      <c r="D52" s="32">
        <f t="shared" si="0"/>
        <v>493007.68846824067</v>
      </c>
    </row>
    <row r="53" spans="1:4" ht="13.2">
      <c r="A53" s="52" t="s">
        <v>59</v>
      </c>
      <c r="B53" s="51"/>
      <c r="C53" s="51"/>
      <c r="D53" s="51"/>
    </row>
  </sheetData>
  <autoFilter ref="A2:D51" xr:uid="{00000000-0009-0000-0000-000003000000}">
    <sortState xmlns:xlrd2="http://schemas.microsoft.com/office/spreadsheetml/2017/richdata2" ref="A2:D51">
      <sortCondition descending="1" ref="B2:B51"/>
    </sortState>
  </autoFilter>
  <mergeCells count="1">
    <mergeCell ref="A53:D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outlinePr summaryBelow="0" summaryRight="0"/>
  </sheetPr>
  <dimension ref="A1:F205"/>
  <sheetViews>
    <sheetView workbookViewId="0">
      <selection sqref="A1:C1"/>
    </sheetView>
  </sheetViews>
  <sheetFormatPr defaultColWidth="12.6640625" defaultRowHeight="15.75" customHeight="1"/>
  <cols>
    <col min="1" max="1" width="4.33203125" customWidth="1"/>
    <col min="2" max="2" width="21.44140625" customWidth="1"/>
    <col min="3" max="3" width="15.44140625" customWidth="1"/>
    <col min="4" max="4" width="9.6640625" customWidth="1"/>
    <col min="5" max="5" width="12.21875" customWidth="1"/>
    <col min="6" max="6" width="10.6640625" customWidth="1"/>
  </cols>
  <sheetData>
    <row r="1" spans="1:6" ht="39.6">
      <c r="A1" s="53" t="s">
        <v>60</v>
      </c>
      <c r="B1" s="54"/>
      <c r="C1" s="50"/>
      <c r="D1" s="10" t="s">
        <v>3</v>
      </c>
      <c r="E1" s="33" t="s">
        <v>4</v>
      </c>
      <c r="F1" s="12" t="s">
        <v>5</v>
      </c>
    </row>
    <row r="2" spans="1:6">
      <c r="A2" s="34" t="s">
        <v>61</v>
      </c>
      <c r="B2" s="34" t="s">
        <v>62</v>
      </c>
      <c r="C2" s="34" t="s">
        <v>6</v>
      </c>
      <c r="D2" s="35" t="s">
        <v>7</v>
      </c>
      <c r="E2" s="36" t="s">
        <v>8</v>
      </c>
      <c r="F2" s="35" t="s">
        <v>9</v>
      </c>
    </row>
    <row r="3" spans="1:6" ht="15.75" customHeight="1">
      <c r="A3" s="8"/>
      <c r="B3" s="8" t="s">
        <v>63</v>
      </c>
      <c r="C3" s="8" t="s">
        <v>20</v>
      </c>
      <c r="D3" s="37">
        <v>6.4403825195840003</v>
      </c>
      <c r="E3" s="23">
        <f t="shared" ref="E3:E197" si="0">D3*$C$202</f>
        <v>1452499.4374398671</v>
      </c>
      <c r="F3" s="38">
        <f t="shared" ref="F3:F197" si="1">D3*$C$203</f>
        <v>2685.6395106665282</v>
      </c>
    </row>
    <row r="4" spans="1:6" ht="15.75" customHeight="1">
      <c r="A4" s="8"/>
      <c r="B4" s="8" t="s">
        <v>64</v>
      </c>
      <c r="C4" s="8" t="s">
        <v>20</v>
      </c>
      <c r="D4" s="37">
        <v>4.9157785248000003</v>
      </c>
      <c r="E4" s="23">
        <f t="shared" si="0"/>
        <v>1108655.5061192515</v>
      </c>
      <c r="F4" s="38">
        <f t="shared" si="1"/>
        <v>2049.8796448416001</v>
      </c>
    </row>
    <row r="5" spans="1:6" ht="15.75" customHeight="1">
      <c r="A5" s="8"/>
      <c r="B5" s="8" t="s">
        <v>65</v>
      </c>
      <c r="C5" s="8" t="s">
        <v>20</v>
      </c>
      <c r="D5" s="37">
        <v>4.1970330552800004</v>
      </c>
      <c r="E5" s="23">
        <f t="shared" si="0"/>
        <v>946556.84397213324</v>
      </c>
      <c r="F5" s="38">
        <f t="shared" si="1"/>
        <v>1750.1627840517601</v>
      </c>
    </row>
    <row r="6" spans="1:6" ht="15.75" customHeight="1">
      <c r="A6" s="8"/>
      <c r="B6" s="8" t="s">
        <v>66</v>
      </c>
      <c r="C6" s="8" t="s">
        <v>20</v>
      </c>
      <c r="D6" s="37">
        <v>2.4344195418400001</v>
      </c>
      <c r="E6" s="23">
        <f t="shared" si="0"/>
        <v>549034.62709907745</v>
      </c>
      <c r="F6" s="38">
        <f t="shared" si="1"/>
        <v>1015.15294894728</v>
      </c>
    </row>
    <row r="7" spans="1:6" ht="15.75" customHeight="1">
      <c r="A7" s="8"/>
      <c r="B7" s="8" t="s">
        <v>67</v>
      </c>
      <c r="C7" s="8" t="s">
        <v>20</v>
      </c>
      <c r="D7" s="37">
        <v>1.9392527325600002</v>
      </c>
      <c r="E7" s="23">
        <f t="shared" si="0"/>
        <v>437359.65907799319</v>
      </c>
      <c r="F7" s="38">
        <f t="shared" si="1"/>
        <v>808.66838947752012</v>
      </c>
    </row>
    <row r="8" spans="1:6" ht="15.75" customHeight="1">
      <c r="A8" s="8"/>
      <c r="B8" s="8" t="s">
        <v>68</v>
      </c>
      <c r="C8" s="8" t="s">
        <v>20</v>
      </c>
      <c r="D8" s="37">
        <v>1.674389775421935</v>
      </c>
      <c r="E8" s="23">
        <f t="shared" si="0"/>
        <v>377625.11767896014</v>
      </c>
      <c r="F8" s="38">
        <f t="shared" si="1"/>
        <v>698.22053635094687</v>
      </c>
    </row>
    <row r="9" spans="1:6" ht="15.75" customHeight="1">
      <c r="A9" s="8"/>
      <c r="B9" s="8" t="s">
        <v>69</v>
      </c>
      <c r="C9" s="8" t="s">
        <v>20</v>
      </c>
      <c r="D9" s="37">
        <v>1.3732313337600002</v>
      </c>
      <c r="E9" s="23">
        <f t="shared" si="0"/>
        <v>309704.85583673615</v>
      </c>
      <c r="F9" s="38">
        <f t="shared" si="1"/>
        <v>572.63746617792003</v>
      </c>
    </row>
    <row r="10" spans="1:6" ht="15.75" customHeight="1">
      <c r="A10" s="8"/>
      <c r="B10" s="8" t="s">
        <v>70</v>
      </c>
      <c r="C10" s="8" t="s">
        <v>33</v>
      </c>
      <c r="D10" s="37">
        <v>5.1777820012388815</v>
      </c>
      <c r="E10" s="23">
        <f t="shared" si="0"/>
        <v>1167745.148850495</v>
      </c>
      <c r="F10" s="38">
        <f t="shared" si="1"/>
        <v>2159.1350945166137</v>
      </c>
    </row>
    <row r="11" spans="1:6" ht="15.75" customHeight="1">
      <c r="A11" s="8" t="s">
        <v>71</v>
      </c>
      <c r="B11" s="8" t="s">
        <v>72</v>
      </c>
      <c r="C11" s="8" t="s">
        <v>14</v>
      </c>
      <c r="D11" s="37">
        <v>4.4688064171983752</v>
      </c>
      <c r="E11" s="23">
        <f t="shared" si="0"/>
        <v>1007849.8889267175</v>
      </c>
      <c r="F11" s="38">
        <f t="shared" si="1"/>
        <v>1863.4922759717224</v>
      </c>
    </row>
    <row r="12" spans="1:6" ht="15.75" customHeight="1">
      <c r="A12" s="8"/>
      <c r="B12" s="8" t="s">
        <v>73</v>
      </c>
      <c r="C12" s="8" t="s">
        <v>14</v>
      </c>
      <c r="D12" s="37">
        <v>1.9310001753636372</v>
      </c>
      <c r="E12" s="23">
        <f t="shared" si="0"/>
        <v>435498.45989476022</v>
      </c>
      <c r="F12" s="38">
        <f t="shared" si="1"/>
        <v>805.2270731266367</v>
      </c>
    </row>
    <row r="13" spans="1:6" ht="15.75" customHeight="1">
      <c r="A13" s="8" t="s">
        <v>71</v>
      </c>
      <c r="B13" s="8" t="s">
        <v>74</v>
      </c>
      <c r="C13" s="8" t="s">
        <v>14</v>
      </c>
      <c r="D13" s="37">
        <v>1.0580311833284468</v>
      </c>
      <c r="E13" s="23">
        <f t="shared" si="0"/>
        <v>238617.7674859087</v>
      </c>
      <c r="F13" s="38">
        <f t="shared" si="1"/>
        <v>441.1990034479623</v>
      </c>
    </row>
    <row r="14" spans="1:6" ht="15.75" customHeight="1">
      <c r="A14" s="8"/>
      <c r="B14" s="8" t="s">
        <v>75</v>
      </c>
      <c r="C14" s="8" t="s">
        <v>48</v>
      </c>
      <c r="D14" s="37">
        <v>1.6602656948800001</v>
      </c>
      <c r="E14" s="23">
        <f t="shared" si="0"/>
        <v>374439.71386495791</v>
      </c>
      <c r="F14" s="38">
        <f t="shared" si="1"/>
        <v>692.33079476496005</v>
      </c>
    </row>
    <row r="15" spans="1:6" ht="15.75" customHeight="1">
      <c r="A15" s="8" t="s">
        <v>71</v>
      </c>
      <c r="B15" s="8" t="s">
        <v>76</v>
      </c>
      <c r="C15" s="8" t="s">
        <v>51</v>
      </c>
      <c r="D15" s="37">
        <v>1.41144478488</v>
      </c>
      <c r="E15" s="23">
        <f t="shared" si="0"/>
        <v>318323.13527676248</v>
      </c>
      <c r="F15" s="38">
        <f t="shared" si="1"/>
        <v>588.57247529495999</v>
      </c>
    </row>
    <row r="16" spans="1:6" ht="15.75" customHeight="1">
      <c r="A16" s="8" t="s">
        <v>71</v>
      </c>
      <c r="B16" s="8" t="s">
        <v>77</v>
      </c>
      <c r="C16" s="8" t="s">
        <v>18</v>
      </c>
      <c r="D16" s="37">
        <v>4.3398410276000003</v>
      </c>
      <c r="E16" s="23">
        <f t="shared" si="0"/>
        <v>978764.32525542297</v>
      </c>
      <c r="F16" s="38">
        <f t="shared" si="1"/>
        <v>1809.7137085092002</v>
      </c>
    </row>
    <row r="17" spans="1:6" ht="15.75" customHeight="1">
      <c r="A17" s="8" t="s">
        <v>71</v>
      </c>
      <c r="B17" s="8" t="s">
        <v>78</v>
      </c>
      <c r="C17" s="8" t="s">
        <v>18</v>
      </c>
      <c r="D17" s="37">
        <v>4.2734650649995372</v>
      </c>
      <c r="E17" s="23">
        <f t="shared" si="0"/>
        <v>963794.55474202032</v>
      </c>
      <c r="F17" s="38">
        <f t="shared" si="1"/>
        <v>1782.034932104807</v>
      </c>
    </row>
    <row r="18" spans="1:6" ht="15.75" customHeight="1">
      <c r="A18" s="8"/>
      <c r="B18" s="8" t="s">
        <v>79</v>
      </c>
      <c r="C18" s="8" t="s">
        <v>18</v>
      </c>
      <c r="D18" s="37">
        <v>3.6382331405902653</v>
      </c>
      <c r="E18" s="23">
        <f t="shared" si="0"/>
        <v>820530.70200615679</v>
      </c>
      <c r="F18" s="38">
        <f t="shared" si="1"/>
        <v>1517.1432196261405</v>
      </c>
    </row>
    <row r="19" spans="1:6" ht="15.75" customHeight="1">
      <c r="A19" s="8" t="s">
        <v>71</v>
      </c>
      <c r="B19" s="8" t="s">
        <v>80</v>
      </c>
      <c r="C19" s="8" t="s">
        <v>18</v>
      </c>
      <c r="D19" s="37">
        <v>2.6952785851444854</v>
      </c>
      <c r="E19" s="23">
        <f t="shared" si="0"/>
        <v>607866.1658312428</v>
      </c>
      <c r="F19" s="38">
        <f t="shared" si="1"/>
        <v>1123.9311700052504</v>
      </c>
    </row>
    <row r="20" spans="1:6" ht="15.75" customHeight="1">
      <c r="A20" s="8"/>
      <c r="B20" s="8" t="s">
        <v>81</v>
      </c>
      <c r="C20" s="8" t="s">
        <v>18</v>
      </c>
      <c r="D20" s="37">
        <v>2.5457751737600001</v>
      </c>
      <c r="E20" s="23">
        <f t="shared" si="0"/>
        <v>574148.66220921697</v>
      </c>
      <c r="F20" s="38">
        <f t="shared" si="1"/>
        <v>1061.58824745792</v>
      </c>
    </row>
    <row r="21" spans="1:6" ht="15.75" customHeight="1">
      <c r="A21" s="8" t="s">
        <v>71</v>
      </c>
      <c r="B21" s="8" t="s">
        <v>82</v>
      </c>
      <c r="C21" s="8" t="s">
        <v>18</v>
      </c>
      <c r="D21" s="37">
        <v>1.99857296912</v>
      </c>
      <c r="E21" s="23">
        <f t="shared" si="0"/>
        <v>450738.15173276875</v>
      </c>
      <c r="F21" s="38">
        <f t="shared" si="1"/>
        <v>833.40492812304001</v>
      </c>
    </row>
    <row r="22" spans="1:6" ht="15.75" customHeight="1">
      <c r="A22" s="8" t="s">
        <v>71</v>
      </c>
      <c r="B22" s="8" t="s">
        <v>83</v>
      </c>
      <c r="C22" s="8" t="s">
        <v>18</v>
      </c>
      <c r="D22" s="37">
        <v>1.8917315551072615</v>
      </c>
      <c r="E22" s="23">
        <f t="shared" si="0"/>
        <v>426642.2081646829</v>
      </c>
      <c r="F22" s="38">
        <f t="shared" si="1"/>
        <v>788.85205847972804</v>
      </c>
    </row>
    <row r="23" spans="1:6" ht="15.75" customHeight="1">
      <c r="A23" s="8" t="s">
        <v>71</v>
      </c>
      <c r="B23" s="8" t="s">
        <v>84</v>
      </c>
      <c r="C23" s="8" t="s">
        <v>18</v>
      </c>
      <c r="D23" s="37">
        <v>1.6417978651761618</v>
      </c>
      <c r="E23" s="23">
        <f t="shared" si="0"/>
        <v>370274.66432419041</v>
      </c>
      <c r="F23" s="38">
        <f t="shared" si="1"/>
        <v>684.62970977845941</v>
      </c>
    </row>
    <row r="24" spans="1:6" ht="15.75" customHeight="1">
      <c r="A24" s="8" t="s">
        <v>71</v>
      </c>
      <c r="B24" s="8" t="s">
        <v>85</v>
      </c>
      <c r="C24" s="8" t="s">
        <v>18</v>
      </c>
      <c r="D24" s="37">
        <v>1.5609512994400001</v>
      </c>
      <c r="E24" s="23">
        <f t="shared" si="0"/>
        <v>352041.33875794674</v>
      </c>
      <c r="F24" s="38">
        <f t="shared" si="1"/>
        <v>650.91669186648005</v>
      </c>
    </row>
    <row r="25" spans="1:6" ht="15.75" customHeight="1">
      <c r="A25" s="8"/>
      <c r="B25" s="8" t="s">
        <v>86</v>
      </c>
      <c r="C25" s="8" t="s">
        <v>18</v>
      </c>
      <c r="D25" s="37">
        <v>1.2870240552000001</v>
      </c>
      <c r="E25" s="23">
        <f t="shared" si="0"/>
        <v>290262.52873413573</v>
      </c>
      <c r="F25" s="38">
        <f t="shared" si="1"/>
        <v>536.68903101839999</v>
      </c>
    </row>
    <row r="26" spans="1:6" ht="15.75" customHeight="1">
      <c r="A26" s="8"/>
      <c r="B26" s="8" t="s">
        <v>87</v>
      </c>
      <c r="C26" s="8" t="s">
        <v>15</v>
      </c>
      <c r="D26" s="37">
        <v>13.688489100862306</v>
      </c>
      <c r="E26" s="23">
        <f t="shared" si="0"/>
        <v>3087164.8784750304</v>
      </c>
      <c r="F26" s="38">
        <f t="shared" si="1"/>
        <v>5708.0999550595816</v>
      </c>
    </row>
    <row r="27" spans="1:6" ht="15.75" customHeight="1">
      <c r="A27" s="8"/>
      <c r="B27" s="8" t="s">
        <v>88</v>
      </c>
      <c r="C27" s="8" t="s">
        <v>15</v>
      </c>
      <c r="D27" s="37">
        <v>2.9762031145275705</v>
      </c>
      <c r="E27" s="23">
        <f t="shared" si="0"/>
        <v>671223.07353838743</v>
      </c>
      <c r="F27" s="38">
        <f t="shared" si="1"/>
        <v>1241.0766987579968</v>
      </c>
    </row>
    <row r="28" spans="1:6" ht="14.4">
      <c r="A28" s="8"/>
      <c r="B28" s="8" t="s">
        <v>89</v>
      </c>
      <c r="C28" s="8" t="s">
        <v>15</v>
      </c>
      <c r="D28" s="37">
        <v>1.9897907057600004</v>
      </c>
      <c r="E28" s="23">
        <f t="shared" si="0"/>
        <v>448757.48792109935</v>
      </c>
      <c r="F28" s="38">
        <f t="shared" si="1"/>
        <v>829.74272430192013</v>
      </c>
    </row>
    <row r="29" spans="1:6" ht="14.4">
      <c r="A29" s="8"/>
      <c r="B29" s="8" t="s">
        <v>90</v>
      </c>
      <c r="C29" s="8" t="s">
        <v>15</v>
      </c>
      <c r="D29" s="37">
        <v>1.9011817739200001</v>
      </c>
      <c r="E29" s="23">
        <f t="shared" si="0"/>
        <v>428773.51596626872</v>
      </c>
      <c r="F29" s="38">
        <f t="shared" si="1"/>
        <v>792.79279972464008</v>
      </c>
    </row>
    <row r="30" spans="1:6" ht="14.4">
      <c r="A30" s="8"/>
      <c r="B30" s="8" t="s">
        <v>91</v>
      </c>
      <c r="C30" s="8" t="s">
        <v>15</v>
      </c>
      <c r="D30" s="37">
        <v>1.8713692958613048</v>
      </c>
      <c r="E30" s="23">
        <f t="shared" si="0"/>
        <v>422049.9079387536</v>
      </c>
      <c r="F30" s="38">
        <f t="shared" si="1"/>
        <v>780.36099637416407</v>
      </c>
    </row>
    <row r="31" spans="1:6" ht="14.4">
      <c r="A31" s="8"/>
      <c r="B31" s="8" t="s">
        <v>92</v>
      </c>
      <c r="C31" s="8" t="s">
        <v>15</v>
      </c>
      <c r="D31" s="37">
        <v>1.3558532644800001</v>
      </c>
      <c r="E31" s="23">
        <f t="shared" si="0"/>
        <v>305785.57995890809</v>
      </c>
      <c r="F31" s="38">
        <f t="shared" si="1"/>
        <v>565.39081128816008</v>
      </c>
    </row>
    <row r="32" spans="1:6" ht="14.4">
      <c r="A32" s="8"/>
      <c r="B32" s="8" t="s">
        <v>93</v>
      </c>
      <c r="C32" s="8" t="s">
        <v>15</v>
      </c>
      <c r="D32" s="37">
        <v>1.2321289437600003</v>
      </c>
      <c r="E32" s="23">
        <f t="shared" si="0"/>
        <v>277882.03452554811</v>
      </c>
      <c r="F32" s="38">
        <f t="shared" si="1"/>
        <v>513.7977695479201</v>
      </c>
    </row>
    <row r="33" spans="1:6" ht="14.4">
      <c r="A33" s="8"/>
      <c r="B33" s="8" t="s">
        <v>94</v>
      </c>
      <c r="C33" s="8" t="s">
        <v>15</v>
      </c>
      <c r="D33" s="37">
        <v>1.2018183840000001</v>
      </c>
      <c r="E33" s="23">
        <f t="shared" si="0"/>
        <v>271046.09413442807</v>
      </c>
      <c r="F33" s="38">
        <f t="shared" si="1"/>
        <v>501.15826612800004</v>
      </c>
    </row>
    <row r="34" spans="1:6" ht="14.4">
      <c r="A34" s="8"/>
      <c r="B34" s="8" t="s">
        <v>95</v>
      </c>
      <c r="C34" s="8" t="s">
        <v>15</v>
      </c>
      <c r="D34" s="37">
        <v>1.1840500443200002</v>
      </c>
      <c r="E34" s="23">
        <f t="shared" si="0"/>
        <v>267038.80057523941</v>
      </c>
      <c r="F34" s="38">
        <f t="shared" si="1"/>
        <v>493.74886848144007</v>
      </c>
    </row>
    <row r="35" spans="1:6" ht="14.4">
      <c r="A35" s="8"/>
      <c r="B35" s="8" t="s">
        <v>96</v>
      </c>
      <c r="C35" s="8" t="s">
        <v>10</v>
      </c>
      <c r="D35" s="37">
        <v>5.6917015346518607</v>
      </c>
      <c r="E35" s="23">
        <f t="shared" si="0"/>
        <v>1283649.4186515263</v>
      </c>
      <c r="F35" s="38">
        <f t="shared" si="1"/>
        <v>2373.4395399498258</v>
      </c>
    </row>
    <row r="36" spans="1:6" ht="14.4">
      <c r="A36" s="8"/>
      <c r="B36" s="8" t="s">
        <v>97</v>
      </c>
      <c r="C36" s="8" t="s">
        <v>10</v>
      </c>
      <c r="D36" s="37">
        <v>4.9399202834230991</v>
      </c>
      <c r="E36" s="23">
        <f t="shared" si="0"/>
        <v>1114100.1968208102</v>
      </c>
      <c r="F36" s="38">
        <f t="shared" si="1"/>
        <v>2059.9467581874324</v>
      </c>
    </row>
    <row r="37" spans="1:6" ht="14.4">
      <c r="A37" s="8"/>
      <c r="B37" s="8" t="s">
        <v>98</v>
      </c>
      <c r="C37" s="8" t="s">
        <v>10</v>
      </c>
      <c r="D37" s="37">
        <v>2.6018157916410471</v>
      </c>
      <c r="E37" s="23">
        <f t="shared" si="0"/>
        <v>586787.50247972645</v>
      </c>
      <c r="F37" s="38">
        <f t="shared" si="1"/>
        <v>1084.9571851143166</v>
      </c>
    </row>
    <row r="38" spans="1:6" ht="14.4">
      <c r="A38" s="8" t="s">
        <v>71</v>
      </c>
      <c r="B38" s="8" t="s">
        <v>99</v>
      </c>
      <c r="C38" s="8" t="s">
        <v>10</v>
      </c>
      <c r="D38" s="37">
        <v>2.3675304405065956</v>
      </c>
      <c r="E38" s="23">
        <f t="shared" si="0"/>
        <v>533949.12840980024</v>
      </c>
      <c r="F38" s="38">
        <f t="shared" si="1"/>
        <v>987.26019369125038</v>
      </c>
    </row>
    <row r="39" spans="1:6" ht="14.4">
      <c r="A39" s="8"/>
      <c r="B39" s="8" t="s">
        <v>100</v>
      </c>
      <c r="C39" s="8" t="s">
        <v>10</v>
      </c>
      <c r="D39" s="37">
        <v>2.2098999197427012</v>
      </c>
      <c r="E39" s="23">
        <f t="shared" si="0"/>
        <v>498398.71785007179</v>
      </c>
      <c r="F39" s="38">
        <f t="shared" si="1"/>
        <v>921.52826653270643</v>
      </c>
    </row>
    <row r="40" spans="1:6" ht="14.4">
      <c r="A40" s="8"/>
      <c r="B40" s="8" t="s">
        <v>101</v>
      </c>
      <c r="C40" s="8" t="s">
        <v>10</v>
      </c>
      <c r="D40" s="37">
        <v>1.9598838506846001</v>
      </c>
      <c r="E40" s="23">
        <f t="shared" si="0"/>
        <v>442012.59504547861</v>
      </c>
      <c r="F40" s="38">
        <f t="shared" si="1"/>
        <v>817.27156573547825</v>
      </c>
    </row>
    <row r="41" spans="1:6" ht="14.4">
      <c r="A41" s="8" t="s">
        <v>71</v>
      </c>
      <c r="B41" s="8" t="s">
        <v>102</v>
      </c>
      <c r="C41" s="8" t="s">
        <v>10</v>
      </c>
      <c r="D41" s="37">
        <v>1.7505364513069903</v>
      </c>
      <c r="E41" s="23">
        <f t="shared" si="0"/>
        <v>394798.47711058328</v>
      </c>
      <c r="F41" s="38">
        <f t="shared" si="1"/>
        <v>729.973700195015</v>
      </c>
    </row>
    <row r="42" spans="1:6" ht="14.4">
      <c r="A42" s="8"/>
      <c r="B42" s="8" t="s">
        <v>103</v>
      </c>
      <c r="C42" s="8" t="s">
        <v>10</v>
      </c>
      <c r="D42" s="37">
        <v>1.5057813595765039</v>
      </c>
      <c r="E42" s="23">
        <f t="shared" si="0"/>
        <v>339598.86249638215</v>
      </c>
      <c r="F42" s="38">
        <f t="shared" si="1"/>
        <v>627.91082694340218</v>
      </c>
    </row>
    <row r="43" spans="1:6" ht="14.4">
      <c r="A43" s="8"/>
      <c r="B43" s="8" t="s">
        <v>104</v>
      </c>
      <c r="C43" s="8" t="s">
        <v>10</v>
      </c>
      <c r="D43" s="37">
        <v>1.3854614488000001</v>
      </c>
      <c r="E43" s="23">
        <f t="shared" si="0"/>
        <v>312463.11362055677</v>
      </c>
      <c r="F43" s="38">
        <f t="shared" si="1"/>
        <v>577.73742414960009</v>
      </c>
    </row>
    <row r="44" spans="1:6" ht="14.4">
      <c r="A44" s="8"/>
      <c r="B44" s="8" t="s">
        <v>105</v>
      </c>
      <c r="C44" s="8" t="s">
        <v>10</v>
      </c>
      <c r="D44" s="37">
        <v>1.3564203084451338</v>
      </c>
      <c r="E44" s="23">
        <f t="shared" si="0"/>
        <v>305913.46538152947</v>
      </c>
      <c r="F44" s="38">
        <f t="shared" si="1"/>
        <v>565.62726862162083</v>
      </c>
    </row>
    <row r="45" spans="1:6" ht="14.4">
      <c r="A45" s="8" t="s">
        <v>71</v>
      </c>
      <c r="B45" s="8" t="s">
        <v>106</v>
      </c>
      <c r="C45" s="8" t="s">
        <v>10</v>
      </c>
      <c r="D45" s="37">
        <v>1.0443264696800001</v>
      </c>
      <c r="E45" s="23">
        <f t="shared" si="0"/>
        <v>235526.94348529808</v>
      </c>
      <c r="F45" s="38">
        <f t="shared" si="1"/>
        <v>435.48413785656004</v>
      </c>
    </row>
    <row r="46" spans="1:6" ht="14.4">
      <c r="A46" s="8" t="s">
        <v>71</v>
      </c>
      <c r="B46" s="8" t="s">
        <v>107</v>
      </c>
      <c r="C46" s="8" t="s">
        <v>28</v>
      </c>
      <c r="D46" s="37">
        <v>1.6167888359506832</v>
      </c>
      <c r="E46" s="23">
        <f t="shared" si="0"/>
        <v>364634.37808801339</v>
      </c>
      <c r="F46" s="38">
        <f t="shared" si="1"/>
        <v>674.2009445914349</v>
      </c>
    </row>
    <row r="47" spans="1:6" ht="14.4">
      <c r="A47" s="8" t="s">
        <v>71</v>
      </c>
      <c r="B47" s="8" t="s">
        <v>108</v>
      </c>
      <c r="C47" s="8" t="s">
        <v>31</v>
      </c>
      <c r="D47" s="37">
        <v>2.3478668370693265</v>
      </c>
      <c r="E47" s="23">
        <f t="shared" si="0"/>
        <v>529514.39602491097</v>
      </c>
      <c r="F47" s="38">
        <f t="shared" si="1"/>
        <v>979.06047105790913</v>
      </c>
    </row>
    <row r="48" spans="1:6" ht="14.4">
      <c r="A48" s="8"/>
      <c r="B48" s="8" t="s">
        <v>109</v>
      </c>
      <c r="C48" s="8" t="s">
        <v>31</v>
      </c>
      <c r="D48" s="37">
        <v>2.2715423430284738</v>
      </c>
      <c r="E48" s="23">
        <f t="shared" si="0"/>
        <v>512300.93326549995</v>
      </c>
      <c r="F48" s="38">
        <f t="shared" si="1"/>
        <v>947.23315704287359</v>
      </c>
    </row>
    <row r="49" spans="1:6" ht="14.4">
      <c r="A49" s="8"/>
      <c r="B49" s="8" t="s">
        <v>110</v>
      </c>
      <c r="C49" s="8" t="s">
        <v>31</v>
      </c>
      <c r="D49" s="37">
        <v>1.2159234081532277</v>
      </c>
      <c r="E49" s="23">
        <f t="shared" si="0"/>
        <v>274227.2001611804</v>
      </c>
      <c r="F49" s="38">
        <f t="shared" si="1"/>
        <v>507.04006119989594</v>
      </c>
    </row>
    <row r="50" spans="1:6" ht="14.4">
      <c r="A50" s="8" t="s">
        <v>71</v>
      </c>
      <c r="B50" s="8" t="s">
        <v>111</v>
      </c>
      <c r="C50" s="8" t="s">
        <v>49</v>
      </c>
      <c r="D50" s="37">
        <v>1.4760825938272615</v>
      </c>
      <c r="E50" s="23">
        <f t="shared" si="0"/>
        <v>332900.90000544931</v>
      </c>
      <c r="F50" s="38">
        <f t="shared" si="1"/>
        <v>615.526441625968</v>
      </c>
    </row>
    <row r="51" spans="1:6" ht="14.4">
      <c r="A51" s="8" t="s">
        <v>71</v>
      </c>
      <c r="B51" s="8" t="s">
        <v>112</v>
      </c>
      <c r="C51" s="8" t="s">
        <v>43</v>
      </c>
      <c r="D51" s="37">
        <v>2.23244534032</v>
      </c>
      <c r="E51" s="23">
        <f t="shared" si="0"/>
        <v>503483.38644014287</v>
      </c>
      <c r="F51" s="38">
        <f t="shared" si="1"/>
        <v>930.92970691343999</v>
      </c>
    </row>
    <row r="52" spans="1:6" ht="14.4">
      <c r="A52" s="8" t="s">
        <v>71</v>
      </c>
      <c r="B52" s="8" t="s">
        <v>113</v>
      </c>
      <c r="C52" s="8" t="s">
        <v>46</v>
      </c>
      <c r="D52" s="37">
        <v>1.1144236752480001</v>
      </c>
      <c r="E52" s="23">
        <f t="shared" si="0"/>
        <v>251335.9659065631</v>
      </c>
      <c r="F52" s="38">
        <f t="shared" si="1"/>
        <v>464.71467257841607</v>
      </c>
    </row>
    <row r="53" spans="1:6" ht="14.4">
      <c r="A53" s="8"/>
      <c r="B53" s="8" t="s">
        <v>114</v>
      </c>
      <c r="C53" s="8" t="s">
        <v>46</v>
      </c>
      <c r="D53" s="37">
        <v>1.0027839342560001</v>
      </c>
      <c r="E53" s="23">
        <f t="shared" si="0"/>
        <v>226157.85567883603</v>
      </c>
      <c r="F53" s="38">
        <f t="shared" si="1"/>
        <v>418.16090058475203</v>
      </c>
    </row>
    <row r="54" spans="1:6" ht="14.4">
      <c r="A54" s="8" t="s">
        <v>71</v>
      </c>
      <c r="B54" s="8" t="s">
        <v>115</v>
      </c>
      <c r="C54" s="8" t="s">
        <v>21</v>
      </c>
      <c r="D54" s="37">
        <v>2.1585411177776792</v>
      </c>
      <c r="E54" s="23">
        <f t="shared" si="0"/>
        <v>486815.76749969437</v>
      </c>
      <c r="F54" s="38">
        <f t="shared" si="1"/>
        <v>900.11164611329218</v>
      </c>
    </row>
    <row r="55" spans="1:6" ht="14.4">
      <c r="A55" s="8"/>
      <c r="B55" s="8" t="s">
        <v>116</v>
      </c>
      <c r="C55" s="8" t="s">
        <v>54</v>
      </c>
      <c r="D55" s="37">
        <v>1.0602417720564168</v>
      </c>
      <c r="E55" s="23">
        <f t="shared" si="0"/>
        <v>239116.32155067482</v>
      </c>
      <c r="F55" s="38">
        <f t="shared" si="1"/>
        <v>442.12081894752578</v>
      </c>
    </row>
    <row r="56" spans="1:6" ht="14.4">
      <c r="A56" s="8" t="s">
        <v>71</v>
      </c>
      <c r="B56" s="8" t="s">
        <v>117</v>
      </c>
      <c r="C56" s="8" t="s">
        <v>16</v>
      </c>
      <c r="D56" s="37">
        <v>2.1415837111357878</v>
      </c>
      <c r="E56" s="23">
        <f t="shared" si="0"/>
        <v>482991.36366453569</v>
      </c>
      <c r="F56" s="38">
        <f t="shared" si="1"/>
        <v>893.04040754362347</v>
      </c>
    </row>
    <row r="57" spans="1:6" ht="14.4">
      <c r="A57" s="8"/>
      <c r="B57" s="8" t="s">
        <v>118</v>
      </c>
      <c r="C57" s="8" t="s">
        <v>17</v>
      </c>
      <c r="D57" s="37">
        <v>7.7616094254400005</v>
      </c>
      <c r="E57" s="23">
        <f t="shared" si="0"/>
        <v>1750475.7349114362</v>
      </c>
      <c r="F57" s="38">
        <f t="shared" si="1"/>
        <v>3236.5911304084802</v>
      </c>
    </row>
    <row r="58" spans="1:6" ht="14.4">
      <c r="A58" s="8"/>
      <c r="B58" s="8" t="s">
        <v>119</v>
      </c>
      <c r="C58" s="8" t="s">
        <v>17</v>
      </c>
      <c r="D58" s="37">
        <v>3.9828289324324806</v>
      </c>
      <c r="E58" s="23">
        <f t="shared" si="0"/>
        <v>898247.38921735261</v>
      </c>
      <c r="F58" s="38">
        <f t="shared" si="1"/>
        <v>1660.8396648243445</v>
      </c>
    </row>
    <row r="59" spans="1:6" ht="14.4">
      <c r="A59" s="8"/>
      <c r="B59" s="8" t="s">
        <v>120</v>
      </c>
      <c r="C59" s="8" t="s">
        <v>17</v>
      </c>
      <c r="D59" s="37">
        <v>2.7424609247360006</v>
      </c>
      <c r="E59" s="23">
        <f t="shared" si="0"/>
        <v>618507.19864340557</v>
      </c>
      <c r="F59" s="38">
        <f t="shared" si="1"/>
        <v>1143.6062056149121</v>
      </c>
    </row>
    <row r="60" spans="1:6" ht="14.4">
      <c r="A60" s="8" t="s">
        <v>71</v>
      </c>
      <c r="B60" s="8" t="s">
        <v>121</v>
      </c>
      <c r="C60" s="8" t="s">
        <v>17</v>
      </c>
      <c r="D60" s="37">
        <v>2.6074236323200002</v>
      </c>
      <c r="E60" s="23">
        <f t="shared" si="0"/>
        <v>588052.2387600115</v>
      </c>
      <c r="F60" s="38">
        <f t="shared" si="1"/>
        <v>1087.2956546774401</v>
      </c>
    </row>
    <row r="61" spans="1:6" ht="14.4">
      <c r="A61" s="8"/>
      <c r="B61" s="8" t="s">
        <v>122</v>
      </c>
      <c r="C61" s="8" t="s">
        <v>17</v>
      </c>
      <c r="D61" s="37">
        <v>2.4683423180000004</v>
      </c>
      <c r="E61" s="23">
        <f t="shared" si="0"/>
        <v>556685.23063682846</v>
      </c>
      <c r="F61" s="38">
        <f t="shared" si="1"/>
        <v>1029.2987466060001</v>
      </c>
    </row>
    <row r="62" spans="1:6" ht="14.4">
      <c r="A62" s="8"/>
      <c r="B62" s="8" t="s">
        <v>123</v>
      </c>
      <c r="C62" s="8" t="s">
        <v>17</v>
      </c>
      <c r="D62" s="37">
        <v>1.6793043989280001</v>
      </c>
      <c r="E62" s="23">
        <f t="shared" si="0"/>
        <v>378733.51269370987</v>
      </c>
      <c r="F62" s="38">
        <f t="shared" si="1"/>
        <v>700.26993435297607</v>
      </c>
    </row>
    <row r="63" spans="1:6" ht="14.4">
      <c r="A63" s="8"/>
      <c r="B63" s="8" t="s">
        <v>124</v>
      </c>
      <c r="C63" s="8" t="s">
        <v>17</v>
      </c>
      <c r="D63" s="37">
        <v>1.5987232813760002</v>
      </c>
      <c r="E63" s="23">
        <f t="shared" si="0"/>
        <v>360560.05365511292</v>
      </c>
      <c r="F63" s="38">
        <f t="shared" si="1"/>
        <v>666.66760833379203</v>
      </c>
    </row>
    <row r="64" spans="1:6" ht="14.4">
      <c r="A64" s="8"/>
      <c r="B64" s="8" t="s">
        <v>125</v>
      </c>
      <c r="C64" s="8" t="s">
        <v>17</v>
      </c>
      <c r="D64" s="37">
        <v>1.4090438562720002</v>
      </c>
      <c r="E64" s="23">
        <f t="shared" si="0"/>
        <v>317781.65385980491</v>
      </c>
      <c r="F64" s="38">
        <f t="shared" si="1"/>
        <v>587.57128806542414</v>
      </c>
    </row>
    <row r="65" spans="1:6" ht="14.4">
      <c r="A65" s="8"/>
      <c r="B65" s="8" t="s">
        <v>126</v>
      </c>
      <c r="C65" s="8" t="s">
        <v>17</v>
      </c>
      <c r="D65" s="37">
        <v>1.2776434311264002</v>
      </c>
      <c r="E65" s="23">
        <f t="shared" si="0"/>
        <v>288146.91663371987</v>
      </c>
      <c r="F65" s="38">
        <f t="shared" si="1"/>
        <v>532.77731077970884</v>
      </c>
    </row>
    <row r="66" spans="1:6" ht="14.4">
      <c r="A66" s="8"/>
      <c r="B66" s="8" t="s">
        <v>127</v>
      </c>
      <c r="C66" s="8" t="s">
        <v>17</v>
      </c>
      <c r="D66" s="37">
        <v>1.0651387435519999</v>
      </c>
      <c r="E66" s="23">
        <f t="shared" si="0"/>
        <v>240220.7355075888</v>
      </c>
      <c r="F66" s="38">
        <f t="shared" si="1"/>
        <v>444.16285606118396</v>
      </c>
    </row>
    <row r="67" spans="1:6" ht="14.4">
      <c r="A67" s="8"/>
      <c r="B67" s="8" t="s">
        <v>128</v>
      </c>
      <c r="C67" s="8" t="s">
        <v>17</v>
      </c>
      <c r="D67" s="37">
        <v>1.0411542907760492</v>
      </c>
      <c r="E67" s="23">
        <f t="shared" si="0"/>
        <v>234811.5219929509</v>
      </c>
      <c r="F67" s="38">
        <f t="shared" si="1"/>
        <v>434.16133925361248</v>
      </c>
    </row>
    <row r="68" spans="1:6" ht="14.4">
      <c r="A68" s="8"/>
      <c r="B68" s="8" t="s">
        <v>129</v>
      </c>
      <c r="C68" s="8" t="s">
        <v>19</v>
      </c>
      <c r="D68" s="37">
        <v>2.4085438848627354</v>
      </c>
      <c r="E68" s="23">
        <f t="shared" si="0"/>
        <v>543198.89031037327</v>
      </c>
      <c r="F68" s="38">
        <f t="shared" si="1"/>
        <v>1004.3627999877607</v>
      </c>
    </row>
    <row r="69" spans="1:6" ht="14.4">
      <c r="A69" s="8"/>
      <c r="B69" s="8" t="s">
        <v>130</v>
      </c>
      <c r="C69" s="8" t="s">
        <v>19</v>
      </c>
      <c r="D69" s="37">
        <v>2.2780164594362939</v>
      </c>
      <c r="E69" s="23">
        <f t="shared" si="0"/>
        <v>513761.04070658504</v>
      </c>
      <c r="F69" s="38">
        <f t="shared" si="1"/>
        <v>949.93286358493458</v>
      </c>
    </row>
    <row r="70" spans="1:6" ht="14.4">
      <c r="A70" s="8"/>
      <c r="B70" s="8" t="s">
        <v>131</v>
      </c>
      <c r="C70" s="8" t="s">
        <v>19</v>
      </c>
      <c r="D70" s="37">
        <v>2.2382844061203402</v>
      </c>
      <c r="E70" s="23">
        <f t="shared" si="0"/>
        <v>504800.2709208983</v>
      </c>
      <c r="F70" s="38">
        <f t="shared" si="1"/>
        <v>933.36459735218182</v>
      </c>
    </row>
    <row r="71" spans="1:6" ht="14.4">
      <c r="A71" s="8" t="s">
        <v>71</v>
      </c>
      <c r="B71" s="8" t="s">
        <v>76</v>
      </c>
      <c r="C71" s="8" t="s">
        <v>19</v>
      </c>
      <c r="D71" s="37">
        <v>2.1221428737600001</v>
      </c>
      <c r="E71" s="23">
        <f t="shared" si="0"/>
        <v>478606.87170837843</v>
      </c>
      <c r="F71" s="38">
        <f t="shared" si="1"/>
        <v>884.93357835792006</v>
      </c>
    </row>
    <row r="72" spans="1:6" ht="14.4">
      <c r="A72" s="8"/>
      <c r="B72" s="8" t="s">
        <v>132</v>
      </c>
      <c r="C72" s="8" t="s">
        <v>19</v>
      </c>
      <c r="D72" s="37">
        <v>1.7392968773440003</v>
      </c>
      <c r="E72" s="23">
        <f t="shared" si="0"/>
        <v>392263.61605090799</v>
      </c>
      <c r="F72" s="38">
        <f t="shared" si="1"/>
        <v>725.2867978524481</v>
      </c>
    </row>
    <row r="73" spans="1:6" ht="14.4">
      <c r="A73" s="8"/>
      <c r="B73" s="8" t="s">
        <v>133</v>
      </c>
      <c r="C73" s="8" t="s">
        <v>19</v>
      </c>
      <c r="D73" s="37">
        <v>1.5631102313914453</v>
      </c>
      <c r="E73" s="23">
        <f t="shared" si="0"/>
        <v>352528.24267016147</v>
      </c>
      <c r="F73" s="38">
        <f t="shared" si="1"/>
        <v>651.81696649023274</v>
      </c>
    </row>
    <row r="74" spans="1:6" ht="14.4">
      <c r="A74" s="8"/>
      <c r="B74" s="8" t="s">
        <v>134</v>
      </c>
      <c r="C74" s="8" t="s">
        <v>19</v>
      </c>
      <c r="D74" s="37">
        <v>1.4339117090790789</v>
      </c>
      <c r="E74" s="23">
        <f t="shared" si="0"/>
        <v>323390.10057904612</v>
      </c>
      <c r="F74" s="38">
        <f t="shared" si="1"/>
        <v>597.94118268597595</v>
      </c>
    </row>
    <row r="75" spans="1:6" ht="14.4">
      <c r="A75" s="8"/>
      <c r="B75" s="8" t="s">
        <v>135</v>
      </c>
      <c r="C75" s="8" t="s">
        <v>19</v>
      </c>
      <c r="D75" s="37">
        <v>1.3584091667848317</v>
      </c>
      <c r="E75" s="23">
        <f t="shared" si="0"/>
        <v>306362.01259293727</v>
      </c>
      <c r="F75" s="38">
        <f t="shared" si="1"/>
        <v>566.45662254927481</v>
      </c>
    </row>
    <row r="76" spans="1:6" ht="14.4">
      <c r="A76" s="8"/>
      <c r="B76" s="8" t="s">
        <v>136</v>
      </c>
      <c r="C76" s="8" t="s">
        <v>19</v>
      </c>
      <c r="D76" s="37">
        <v>1.26500630256</v>
      </c>
      <c r="E76" s="23">
        <f t="shared" si="0"/>
        <v>285296.86509132531</v>
      </c>
      <c r="F76" s="38">
        <f t="shared" si="1"/>
        <v>527.50762816752001</v>
      </c>
    </row>
    <row r="77" spans="1:6" ht="14.4">
      <c r="A77" s="8" t="s">
        <v>71</v>
      </c>
      <c r="B77" s="8" t="s">
        <v>137</v>
      </c>
      <c r="C77" s="8" t="s">
        <v>19</v>
      </c>
      <c r="D77" s="37">
        <v>1.1936325984933431</v>
      </c>
      <c r="E77" s="23">
        <f t="shared" si="0"/>
        <v>269199.95397004066</v>
      </c>
      <c r="F77" s="38">
        <f t="shared" si="1"/>
        <v>497.74479357172407</v>
      </c>
    </row>
    <row r="78" spans="1:6" ht="14.4">
      <c r="A78" s="8" t="s">
        <v>71</v>
      </c>
      <c r="B78" s="8" t="s">
        <v>138</v>
      </c>
      <c r="C78" s="8" t="s">
        <v>19</v>
      </c>
      <c r="D78" s="37">
        <v>1.1092643000104647</v>
      </c>
      <c r="E78" s="23">
        <f t="shared" si="0"/>
        <v>250172.3720350386</v>
      </c>
      <c r="F78" s="38">
        <f t="shared" si="1"/>
        <v>462.5632131043638</v>
      </c>
    </row>
    <row r="79" spans="1:6" ht="14.4">
      <c r="A79" s="8"/>
      <c r="B79" s="8" t="s">
        <v>139</v>
      </c>
      <c r="C79" s="8" t="s">
        <v>19</v>
      </c>
      <c r="D79" s="37">
        <v>1.1009755224</v>
      </c>
      <c r="E79" s="23">
        <f t="shared" si="0"/>
        <v>248303.00406199438</v>
      </c>
      <c r="F79" s="38">
        <f t="shared" si="1"/>
        <v>459.10679284079998</v>
      </c>
    </row>
    <row r="80" spans="1:6" ht="14.4">
      <c r="A80" s="8"/>
      <c r="B80" s="8" t="s">
        <v>140</v>
      </c>
      <c r="C80" s="8" t="s">
        <v>19</v>
      </c>
      <c r="D80" s="37">
        <v>1.0458388876</v>
      </c>
      <c r="E80" s="23">
        <f t="shared" si="0"/>
        <v>235868.03909123354</v>
      </c>
      <c r="F80" s="38">
        <f t="shared" si="1"/>
        <v>436.11481612919999</v>
      </c>
    </row>
    <row r="81" spans="1:6" ht="14.4">
      <c r="A81" s="8"/>
      <c r="B81" s="8" t="s">
        <v>141</v>
      </c>
      <c r="C81" s="8" t="s">
        <v>19</v>
      </c>
      <c r="D81" s="37">
        <v>1.0427308097560606</v>
      </c>
      <c r="E81" s="23">
        <f t="shared" si="0"/>
        <v>235167.0743106303</v>
      </c>
      <c r="F81" s="38">
        <f t="shared" si="1"/>
        <v>434.81874766827724</v>
      </c>
    </row>
    <row r="82" spans="1:6" ht="14.4">
      <c r="A82" s="8"/>
      <c r="B82" s="8" t="s">
        <v>142</v>
      </c>
      <c r="C82" s="8" t="s">
        <v>19</v>
      </c>
      <c r="D82" s="37">
        <v>1.0171732264459443</v>
      </c>
      <c r="E82" s="23">
        <f t="shared" si="0"/>
        <v>229403.07267448769</v>
      </c>
      <c r="F82" s="38">
        <f t="shared" si="1"/>
        <v>424.16123542795879</v>
      </c>
    </row>
    <row r="83" spans="1:6" ht="14.4">
      <c r="A83" s="8"/>
      <c r="B83" s="8" t="s">
        <v>143</v>
      </c>
      <c r="C83" s="8" t="s">
        <v>19</v>
      </c>
      <c r="D83" s="37">
        <v>1.01627422416</v>
      </c>
      <c r="E83" s="23">
        <f t="shared" si="0"/>
        <v>229200.32069343369</v>
      </c>
      <c r="F83" s="38">
        <f t="shared" si="1"/>
        <v>423.78635147471999</v>
      </c>
    </row>
    <row r="84" spans="1:6" ht="14.4">
      <c r="A84" s="8"/>
      <c r="B84" s="8" t="s">
        <v>144</v>
      </c>
      <c r="C84" s="8" t="s">
        <v>24</v>
      </c>
      <c r="D84" s="37">
        <v>8.3419190083840018</v>
      </c>
      <c r="E84" s="23">
        <f t="shared" si="0"/>
        <v>1881352.9522512488</v>
      </c>
      <c r="F84" s="38">
        <f t="shared" si="1"/>
        <v>3478.5802264961289</v>
      </c>
    </row>
    <row r="85" spans="1:6" ht="14.4">
      <c r="A85" s="8"/>
      <c r="B85" s="8" t="s">
        <v>145</v>
      </c>
      <c r="C85" s="8" t="s">
        <v>24</v>
      </c>
      <c r="D85" s="37">
        <v>4.409493298080001</v>
      </c>
      <c r="E85" s="23">
        <f t="shared" si="0"/>
        <v>994473.00146851607</v>
      </c>
      <c r="F85" s="38">
        <f t="shared" si="1"/>
        <v>1838.7587052993604</v>
      </c>
    </row>
    <row r="86" spans="1:6" ht="14.4">
      <c r="A86" s="8" t="s">
        <v>71</v>
      </c>
      <c r="B86" s="8" t="s">
        <v>121</v>
      </c>
      <c r="C86" s="8" t="s">
        <v>24</v>
      </c>
      <c r="D86" s="37">
        <v>3.5975229513600002</v>
      </c>
      <c r="E86" s="23">
        <f t="shared" si="0"/>
        <v>811349.33323260606</v>
      </c>
      <c r="F86" s="38">
        <f t="shared" si="1"/>
        <v>1500.1670707171202</v>
      </c>
    </row>
    <row r="87" spans="1:6" ht="14.4">
      <c r="A87" s="8"/>
      <c r="B87" s="8" t="s">
        <v>146</v>
      </c>
      <c r="C87" s="8" t="s">
        <v>22</v>
      </c>
      <c r="D87" s="37">
        <v>5.0861612613012301</v>
      </c>
      <c r="E87" s="23">
        <f t="shared" si="0"/>
        <v>1147081.9238304601</v>
      </c>
      <c r="F87" s="38">
        <f t="shared" si="1"/>
        <v>2120.9292459626131</v>
      </c>
    </row>
    <row r="88" spans="1:6" ht="14.4">
      <c r="A88" s="8"/>
      <c r="B88" s="8" t="s">
        <v>147</v>
      </c>
      <c r="C88" s="8" t="s">
        <v>22</v>
      </c>
      <c r="D88" s="37">
        <v>3.3578661294723959</v>
      </c>
      <c r="E88" s="23">
        <f t="shared" si="0"/>
        <v>757299.53139057884</v>
      </c>
      <c r="F88" s="38">
        <f t="shared" si="1"/>
        <v>1400.230175989989</v>
      </c>
    </row>
    <row r="89" spans="1:6" ht="14.4">
      <c r="A89" s="8" t="s">
        <v>71</v>
      </c>
      <c r="B89" s="8" t="s">
        <v>148</v>
      </c>
      <c r="C89" s="8" t="s">
        <v>22</v>
      </c>
      <c r="D89" s="37">
        <v>1.287218514595456</v>
      </c>
      <c r="E89" s="23">
        <f t="shared" si="0"/>
        <v>290306.38516062062</v>
      </c>
      <c r="F89" s="38">
        <f t="shared" si="1"/>
        <v>536.7701205863051</v>
      </c>
    </row>
    <row r="90" spans="1:6" ht="14.4">
      <c r="A90" s="8"/>
      <c r="B90" s="8" t="s">
        <v>149</v>
      </c>
      <c r="C90" s="8" t="s">
        <v>22</v>
      </c>
      <c r="D90" s="37">
        <v>1.2077343746547762</v>
      </c>
      <c r="E90" s="23">
        <f t="shared" si="0"/>
        <v>272380.32747721981</v>
      </c>
      <c r="F90" s="38">
        <f t="shared" si="1"/>
        <v>503.62523423104165</v>
      </c>
    </row>
    <row r="91" spans="1:6" ht="14.4">
      <c r="A91" s="8" t="s">
        <v>71</v>
      </c>
      <c r="B91" s="8" t="s">
        <v>150</v>
      </c>
      <c r="C91" s="8" t="s">
        <v>39</v>
      </c>
      <c r="D91" s="37">
        <v>1.703281911431699</v>
      </c>
      <c r="E91" s="23">
        <f t="shared" si="0"/>
        <v>384141.16096878151</v>
      </c>
      <c r="F91" s="38">
        <f t="shared" si="1"/>
        <v>710.26855706701849</v>
      </c>
    </row>
    <row r="92" spans="1:6" ht="14.4">
      <c r="A92" s="8"/>
      <c r="B92" s="8" t="s">
        <v>151</v>
      </c>
      <c r="C92" s="8" t="s">
        <v>39</v>
      </c>
      <c r="D92" s="37">
        <v>1.0078460698384</v>
      </c>
      <c r="E92" s="23">
        <f t="shared" si="0"/>
        <v>227299.51909142398</v>
      </c>
      <c r="F92" s="38">
        <f t="shared" si="1"/>
        <v>420.2718111226128</v>
      </c>
    </row>
    <row r="93" spans="1:6" ht="14.4">
      <c r="A93" s="8" t="s">
        <v>71</v>
      </c>
      <c r="B93" s="8" t="s">
        <v>152</v>
      </c>
      <c r="C93" s="8" t="s">
        <v>29</v>
      </c>
      <c r="D93" s="37">
        <v>5.0680293997646713</v>
      </c>
      <c r="E93" s="23">
        <f t="shared" si="0"/>
        <v>1142992.6451887793</v>
      </c>
      <c r="F93" s="38">
        <f t="shared" si="1"/>
        <v>2113.3682597018678</v>
      </c>
    </row>
    <row r="94" spans="1:6" ht="14.4">
      <c r="A94" s="8" t="s">
        <v>71</v>
      </c>
      <c r="B94" s="8" t="s">
        <v>153</v>
      </c>
      <c r="C94" s="8" t="s">
        <v>29</v>
      </c>
      <c r="D94" s="37">
        <v>2.2048408460000002</v>
      </c>
      <c r="E94" s="23">
        <f t="shared" si="0"/>
        <v>497257.74497417582</v>
      </c>
      <c r="F94" s="38">
        <f t="shared" si="1"/>
        <v>919.41863278200003</v>
      </c>
    </row>
    <row r="95" spans="1:6" ht="14.4">
      <c r="A95" s="8"/>
      <c r="B95" s="8" t="s">
        <v>154</v>
      </c>
      <c r="C95" s="8" t="s">
        <v>29</v>
      </c>
      <c r="D95" s="37">
        <v>1.960224742512694</v>
      </c>
      <c r="E95" s="23">
        <f t="shared" si="0"/>
        <v>442089.47637776413</v>
      </c>
      <c r="F95" s="38">
        <f t="shared" si="1"/>
        <v>817.4137176277934</v>
      </c>
    </row>
    <row r="96" spans="1:6" ht="14.4">
      <c r="A96" s="8" t="s">
        <v>71</v>
      </c>
      <c r="B96" s="8" t="s">
        <v>155</v>
      </c>
      <c r="C96" s="8" t="s">
        <v>29</v>
      </c>
      <c r="D96" s="37">
        <v>1.0257983153600001</v>
      </c>
      <c r="E96" s="23">
        <f t="shared" si="0"/>
        <v>231348.28893414926</v>
      </c>
      <c r="F96" s="38">
        <f t="shared" si="1"/>
        <v>427.75789750512007</v>
      </c>
    </row>
    <row r="97" spans="1:6" ht="14.4">
      <c r="A97" s="8" t="s">
        <v>71</v>
      </c>
      <c r="B97" s="8" t="s">
        <v>156</v>
      </c>
      <c r="C97" s="8" t="s">
        <v>27</v>
      </c>
      <c r="D97" s="37">
        <v>1.3101757227075046</v>
      </c>
      <c r="E97" s="23">
        <f t="shared" si="0"/>
        <v>295483.92419134488</v>
      </c>
      <c r="F97" s="38">
        <f t="shared" si="1"/>
        <v>546.34327636902947</v>
      </c>
    </row>
    <row r="98" spans="1:6" ht="14.4">
      <c r="A98" s="8" t="s">
        <v>71</v>
      </c>
      <c r="B98" s="8" t="s">
        <v>157</v>
      </c>
      <c r="C98" s="8" t="s">
        <v>27</v>
      </c>
      <c r="D98" s="37">
        <v>1.0227243558541261</v>
      </c>
      <c r="E98" s="23">
        <f t="shared" si="0"/>
        <v>230655.01886215928</v>
      </c>
      <c r="F98" s="38">
        <f t="shared" si="1"/>
        <v>426.47605639117057</v>
      </c>
    </row>
    <row r="99" spans="1:6" ht="14.4">
      <c r="A99" s="8" t="s">
        <v>71</v>
      </c>
      <c r="B99" s="8" t="s">
        <v>158</v>
      </c>
      <c r="C99" s="8" t="s">
        <v>27</v>
      </c>
      <c r="D99" s="37">
        <v>1.0066545972020167</v>
      </c>
      <c r="E99" s="23">
        <f t="shared" si="0"/>
        <v>227030.80627369782</v>
      </c>
      <c r="F99" s="38">
        <f t="shared" si="1"/>
        <v>419.77496703324096</v>
      </c>
    </row>
    <row r="100" spans="1:6" ht="14.4">
      <c r="A100" s="8"/>
      <c r="B100" s="8" t="s">
        <v>159</v>
      </c>
      <c r="C100" s="8" t="s">
        <v>55</v>
      </c>
      <c r="D100" s="37">
        <v>1.0334113520575974</v>
      </c>
      <c r="E100" s="23">
        <f t="shared" si="0"/>
        <v>233065.25706249318</v>
      </c>
      <c r="F100" s="38">
        <f t="shared" si="1"/>
        <v>430.93253380801809</v>
      </c>
    </row>
    <row r="101" spans="1:6" ht="14.4">
      <c r="A101" s="8"/>
      <c r="B101" s="8" t="s">
        <v>160</v>
      </c>
      <c r="C101" s="8" t="s">
        <v>38</v>
      </c>
      <c r="D101" s="37">
        <v>1.7721044298996784</v>
      </c>
      <c r="E101" s="23">
        <f t="shared" si="0"/>
        <v>399662.70321475231</v>
      </c>
      <c r="F101" s="38">
        <f t="shared" si="1"/>
        <v>738.96754726816596</v>
      </c>
    </row>
    <row r="102" spans="1:6" ht="14.4">
      <c r="A102" s="8"/>
      <c r="B102" s="8" t="s">
        <v>161</v>
      </c>
      <c r="C102" s="8" t="s">
        <v>38</v>
      </c>
      <c r="D102" s="37">
        <v>1.0738719824297533</v>
      </c>
      <c r="E102" s="23">
        <f t="shared" si="0"/>
        <v>242190.34282802235</v>
      </c>
      <c r="F102" s="38">
        <f t="shared" si="1"/>
        <v>447.80461667320714</v>
      </c>
    </row>
    <row r="103" spans="1:6" ht="14.4">
      <c r="A103" s="8" t="s">
        <v>71</v>
      </c>
      <c r="B103" s="8" t="s">
        <v>162</v>
      </c>
      <c r="C103" s="8" t="s">
        <v>50</v>
      </c>
      <c r="D103" s="37">
        <v>1.439897188912</v>
      </c>
      <c r="E103" s="23">
        <f t="shared" si="0"/>
        <v>324740.00581583742</v>
      </c>
      <c r="F103" s="38">
        <f t="shared" si="1"/>
        <v>600.43712777630401</v>
      </c>
    </row>
    <row r="104" spans="1:6" ht="14.4">
      <c r="A104" s="8" t="s">
        <v>71</v>
      </c>
      <c r="B104" s="8" t="s">
        <v>163</v>
      </c>
      <c r="C104" s="8" t="s">
        <v>34</v>
      </c>
      <c r="D104" s="37">
        <v>2.8402368525480353</v>
      </c>
      <c r="E104" s="23">
        <f t="shared" si="0"/>
        <v>640558.60315397417</v>
      </c>
      <c r="F104" s="38">
        <f t="shared" si="1"/>
        <v>1184.3787675125307</v>
      </c>
    </row>
    <row r="105" spans="1:6" ht="14.4">
      <c r="A105" s="8" t="s">
        <v>71</v>
      </c>
      <c r="B105" s="8" t="s">
        <v>164</v>
      </c>
      <c r="C105" s="8" t="s">
        <v>32</v>
      </c>
      <c r="D105" s="37">
        <v>5.6470848410269889</v>
      </c>
      <c r="E105" s="23">
        <f t="shared" si="0"/>
        <v>1273587.0159613925</v>
      </c>
      <c r="F105" s="38">
        <f t="shared" si="1"/>
        <v>2354.8343787082545</v>
      </c>
    </row>
    <row r="106" spans="1:6" ht="14.4">
      <c r="A106" s="8" t="s">
        <v>71</v>
      </c>
      <c r="B106" s="8" t="s">
        <v>165</v>
      </c>
      <c r="C106" s="8" t="s">
        <v>1</v>
      </c>
      <c r="D106" s="37">
        <v>11.612750764405785</v>
      </c>
      <c r="E106" s="23">
        <f t="shared" si="0"/>
        <v>2619023.6218326828</v>
      </c>
      <c r="F106" s="38">
        <f t="shared" si="1"/>
        <v>4842.5170687572127</v>
      </c>
    </row>
    <row r="107" spans="1:6" ht="14.4">
      <c r="A107" s="8" t="s">
        <v>71</v>
      </c>
      <c r="B107" s="8" t="s">
        <v>166</v>
      </c>
      <c r="C107" s="8" t="s">
        <v>1</v>
      </c>
      <c r="D107" s="37">
        <v>7.7681050792870021</v>
      </c>
      <c r="E107" s="23">
        <f t="shared" si="0"/>
        <v>1751940.6996910721</v>
      </c>
      <c r="F107" s="38">
        <f t="shared" si="1"/>
        <v>3239.2998180626801</v>
      </c>
    </row>
    <row r="108" spans="1:6" ht="14.4">
      <c r="A108" s="8" t="s">
        <v>71</v>
      </c>
      <c r="B108" s="8" t="s">
        <v>167</v>
      </c>
      <c r="C108" s="8" t="s">
        <v>1</v>
      </c>
      <c r="D108" s="37">
        <v>4.594474423024538</v>
      </c>
      <c r="E108" s="23">
        <f t="shared" si="0"/>
        <v>1036191.7936523519</v>
      </c>
      <c r="F108" s="38">
        <f t="shared" si="1"/>
        <v>1915.8958344012324</v>
      </c>
    </row>
    <row r="109" spans="1:6" ht="14.4">
      <c r="A109" s="8" t="s">
        <v>71</v>
      </c>
      <c r="B109" s="8" t="s">
        <v>168</v>
      </c>
      <c r="C109" s="8" t="s">
        <v>1</v>
      </c>
      <c r="D109" s="37">
        <v>3.3949753195368304</v>
      </c>
      <c r="E109" s="23">
        <f t="shared" si="0"/>
        <v>765668.76684026478</v>
      </c>
      <c r="F109" s="38">
        <f t="shared" si="1"/>
        <v>1415.7047082468582</v>
      </c>
    </row>
    <row r="110" spans="1:6" ht="14.4">
      <c r="A110" s="8" t="s">
        <v>71</v>
      </c>
      <c r="B110" s="8" t="s">
        <v>169</v>
      </c>
      <c r="C110" s="8" t="s">
        <v>1</v>
      </c>
      <c r="D110" s="37">
        <v>3.0940951084095216</v>
      </c>
      <c r="E110" s="23">
        <f t="shared" si="0"/>
        <v>697811.25432912388</v>
      </c>
      <c r="F110" s="38">
        <f t="shared" si="1"/>
        <v>1290.2376602067704</v>
      </c>
    </row>
    <row r="111" spans="1:6" ht="14.4">
      <c r="A111" s="8" t="s">
        <v>71</v>
      </c>
      <c r="B111" s="8" t="s">
        <v>121</v>
      </c>
      <c r="C111" s="8" t="s">
        <v>1</v>
      </c>
      <c r="D111" s="37">
        <v>2.2172316192000001</v>
      </c>
      <c r="E111" s="23">
        <f t="shared" si="0"/>
        <v>500052.2359920179</v>
      </c>
      <c r="F111" s="38">
        <f t="shared" si="1"/>
        <v>924.58558520640008</v>
      </c>
    </row>
    <row r="112" spans="1:6" ht="14.4">
      <c r="A112" s="8"/>
      <c r="B112" s="8" t="s">
        <v>170</v>
      </c>
      <c r="C112" s="8" t="s">
        <v>1</v>
      </c>
      <c r="D112" s="37">
        <v>1.8280354311219043</v>
      </c>
      <c r="E112" s="23">
        <f t="shared" si="0"/>
        <v>412276.82164074591</v>
      </c>
      <c r="F112" s="38">
        <f t="shared" si="1"/>
        <v>762.29077477783403</v>
      </c>
    </row>
    <row r="113" spans="1:6" ht="14.4">
      <c r="A113" s="8" t="s">
        <v>71</v>
      </c>
      <c r="B113" s="8" t="s">
        <v>171</v>
      </c>
      <c r="C113" s="8" t="s">
        <v>1</v>
      </c>
      <c r="D113" s="37">
        <v>1.7852105812840446</v>
      </c>
      <c r="E113" s="23">
        <f t="shared" si="0"/>
        <v>402618.53347093769</v>
      </c>
      <c r="F113" s="38">
        <f t="shared" si="1"/>
        <v>744.4328123954466</v>
      </c>
    </row>
    <row r="114" spans="1:6" ht="14.4">
      <c r="A114" s="8"/>
      <c r="B114" s="8" t="s">
        <v>172</v>
      </c>
      <c r="C114" s="8" t="s">
        <v>1</v>
      </c>
      <c r="D114" s="37">
        <v>1.5502358762213548</v>
      </c>
      <c r="E114" s="23">
        <f t="shared" si="0"/>
        <v>349624.68941302277</v>
      </c>
      <c r="F114" s="38">
        <f t="shared" si="1"/>
        <v>646.44836038430492</v>
      </c>
    </row>
    <row r="115" spans="1:6" ht="14.4">
      <c r="A115" s="8"/>
      <c r="B115" s="8" t="s">
        <v>173</v>
      </c>
      <c r="C115" s="8" t="s">
        <v>1</v>
      </c>
      <c r="D115" s="37">
        <v>1.5098063723054851</v>
      </c>
      <c r="E115" s="23">
        <f t="shared" si="0"/>
        <v>340506.62359702418</v>
      </c>
      <c r="F115" s="38">
        <f t="shared" si="1"/>
        <v>629.58925725138727</v>
      </c>
    </row>
    <row r="116" spans="1:6" ht="14.4">
      <c r="A116" s="8"/>
      <c r="B116" s="8" t="s">
        <v>174</v>
      </c>
      <c r="C116" s="8" t="s">
        <v>1</v>
      </c>
      <c r="D116" s="37">
        <v>1.4906920405859809</v>
      </c>
      <c r="E116" s="23">
        <f t="shared" si="0"/>
        <v>336195.76845989609</v>
      </c>
      <c r="F116" s="38">
        <f t="shared" si="1"/>
        <v>621.61858092435409</v>
      </c>
    </row>
    <row r="117" spans="1:6" ht="14.4">
      <c r="A117" s="8"/>
      <c r="B117" s="8" t="s">
        <v>175</v>
      </c>
      <c r="C117" s="8" t="s">
        <v>1</v>
      </c>
      <c r="D117" s="37">
        <v>1.2832725581705358</v>
      </c>
      <c r="E117" s="23">
        <f t="shared" si="0"/>
        <v>289416.45362783811</v>
      </c>
      <c r="F117" s="38">
        <f t="shared" si="1"/>
        <v>535.12465675711337</v>
      </c>
    </row>
    <row r="118" spans="1:6" ht="14.4">
      <c r="A118" s="8"/>
      <c r="B118" s="8" t="s">
        <v>176</v>
      </c>
      <c r="C118" s="8" t="s">
        <v>1</v>
      </c>
      <c r="D118" s="37">
        <v>1.1353073492309076</v>
      </c>
      <c r="E118" s="23">
        <f t="shared" si="0"/>
        <v>256045.86079550983</v>
      </c>
      <c r="F118" s="38">
        <f t="shared" si="1"/>
        <v>473.42316462928846</v>
      </c>
    </row>
    <row r="119" spans="1:6" ht="14.4">
      <c r="A119" s="8"/>
      <c r="B119" s="8" t="s">
        <v>177</v>
      </c>
      <c r="C119" s="8" t="s">
        <v>12</v>
      </c>
      <c r="D119" s="37">
        <v>11.158636248803424</v>
      </c>
      <c r="E119" s="23">
        <f t="shared" si="0"/>
        <v>2516607.1773994546</v>
      </c>
      <c r="F119" s="38">
        <f t="shared" si="1"/>
        <v>4653.1513157510281</v>
      </c>
    </row>
    <row r="120" spans="1:6" ht="14.4">
      <c r="A120" s="8"/>
      <c r="B120" s="8" t="s">
        <v>178</v>
      </c>
      <c r="C120" s="8" t="s">
        <v>12</v>
      </c>
      <c r="D120" s="37">
        <v>8.8637936950133067</v>
      </c>
      <c r="E120" s="23">
        <f t="shared" si="0"/>
        <v>1999051.3477173825</v>
      </c>
      <c r="F120" s="38">
        <f t="shared" si="1"/>
        <v>3696.2019708205489</v>
      </c>
    </row>
    <row r="121" spans="1:6" ht="14.4">
      <c r="A121" s="8" t="s">
        <v>71</v>
      </c>
      <c r="B121" s="8" t="s">
        <v>179</v>
      </c>
      <c r="C121" s="8" t="s">
        <v>12</v>
      </c>
      <c r="D121" s="37">
        <v>8.8438218335999998</v>
      </c>
      <c r="E121" s="23">
        <f t="shared" si="0"/>
        <v>1994547.0939126988</v>
      </c>
      <c r="F121" s="38">
        <f t="shared" si="1"/>
        <v>3687.8737046112001</v>
      </c>
    </row>
    <row r="122" spans="1:6" ht="14.4">
      <c r="A122" s="8" t="s">
        <v>71</v>
      </c>
      <c r="B122" s="8" t="s">
        <v>180</v>
      </c>
      <c r="C122" s="8" t="s">
        <v>12</v>
      </c>
      <c r="D122" s="37">
        <v>6.1358741315187979</v>
      </c>
      <c r="E122" s="23">
        <f t="shared" si="0"/>
        <v>1383823.6622020637</v>
      </c>
      <c r="F122" s="38">
        <f t="shared" si="1"/>
        <v>2558.6595128433387</v>
      </c>
    </row>
    <row r="123" spans="1:6" ht="14.4">
      <c r="A123" s="8"/>
      <c r="B123" s="8" t="s">
        <v>181</v>
      </c>
      <c r="C123" s="8" t="s">
        <v>12</v>
      </c>
      <c r="D123" s="37">
        <v>5.1993128318383821</v>
      </c>
      <c r="E123" s="23">
        <f t="shared" si="0"/>
        <v>1172600.9969679462</v>
      </c>
      <c r="F123" s="38">
        <f t="shared" si="1"/>
        <v>2168.1134508766054</v>
      </c>
    </row>
    <row r="124" spans="1:6" ht="14.4">
      <c r="A124" s="8" t="s">
        <v>71</v>
      </c>
      <c r="B124" s="8" t="s">
        <v>182</v>
      </c>
      <c r="C124" s="8" t="s">
        <v>12</v>
      </c>
      <c r="D124" s="37">
        <v>4.9060954799999994</v>
      </c>
      <c r="E124" s="23">
        <f t="shared" si="0"/>
        <v>1106471.6890739223</v>
      </c>
      <c r="F124" s="38">
        <f t="shared" si="1"/>
        <v>2045.8418151599997</v>
      </c>
    </row>
    <row r="125" spans="1:6" ht="14.4">
      <c r="A125" s="8"/>
      <c r="B125" s="8" t="s">
        <v>183</v>
      </c>
      <c r="C125" s="8" t="s">
        <v>12</v>
      </c>
      <c r="D125" s="37">
        <v>4.3451933152618665</v>
      </c>
      <c r="E125" s="23">
        <f t="shared" si="0"/>
        <v>979971.42666504218</v>
      </c>
      <c r="F125" s="38">
        <f t="shared" si="1"/>
        <v>1811.9456124641983</v>
      </c>
    </row>
    <row r="126" spans="1:6" ht="14.4">
      <c r="A126" s="8"/>
      <c r="B126" s="8" t="s">
        <v>184</v>
      </c>
      <c r="C126" s="8" t="s">
        <v>12</v>
      </c>
      <c r="D126" s="37">
        <v>4.2740583661983393</v>
      </c>
      <c r="E126" s="23">
        <f t="shared" si="0"/>
        <v>963928.36195841967</v>
      </c>
      <c r="F126" s="38">
        <f t="shared" si="1"/>
        <v>1782.2823387047074</v>
      </c>
    </row>
    <row r="127" spans="1:6" ht="14.4">
      <c r="A127" s="8" t="s">
        <v>71</v>
      </c>
      <c r="B127" s="8" t="s">
        <v>185</v>
      </c>
      <c r="C127" s="8" t="s">
        <v>12</v>
      </c>
      <c r="D127" s="37">
        <v>2.85640366752</v>
      </c>
      <c r="E127" s="23">
        <f t="shared" si="0"/>
        <v>644204.7048537673</v>
      </c>
      <c r="F127" s="38">
        <f t="shared" si="1"/>
        <v>1191.1203293558399</v>
      </c>
    </row>
    <row r="128" spans="1:6" ht="14.4">
      <c r="A128" s="8" t="s">
        <v>71</v>
      </c>
      <c r="B128" s="8" t="s">
        <v>186</v>
      </c>
      <c r="C128" s="8" t="s">
        <v>12</v>
      </c>
      <c r="D128" s="37">
        <v>2.7377157599999999</v>
      </c>
      <c r="E128" s="23">
        <f t="shared" si="0"/>
        <v>617437.02166422119</v>
      </c>
      <c r="F128" s="38">
        <f t="shared" si="1"/>
        <v>1141.6274719200001</v>
      </c>
    </row>
    <row r="129" spans="1:6" ht="14.4">
      <c r="A129" s="8" t="s">
        <v>71</v>
      </c>
      <c r="B129" s="8" t="s">
        <v>187</v>
      </c>
      <c r="C129" s="8" t="s">
        <v>12</v>
      </c>
      <c r="D129" s="37">
        <v>2.4814388903199998</v>
      </c>
      <c r="E129" s="23">
        <f t="shared" si="0"/>
        <v>559638.90052667505</v>
      </c>
      <c r="F129" s="38">
        <f t="shared" si="1"/>
        <v>1034.76001726344</v>
      </c>
    </row>
    <row r="130" spans="1:6" ht="14.4">
      <c r="A130" s="8" t="s">
        <v>71</v>
      </c>
      <c r="B130" s="8" t="s">
        <v>188</v>
      </c>
      <c r="C130" s="8" t="s">
        <v>12</v>
      </c>
      <c r="D130" s="37">
        <v>2.4749092361929286</v>
      </c>
      <c r="E130" s="23">
        <f t="shared" si="0"/>
        <v>558166.26766404498</v>
      </c>
      <c r="F130" s="38">
        <f t="shared" si="1"/>
        <v>1032.0371514924511</v>
      </c>
    </row>
    <row r="131" spans="1:6" ht="14.4">
      <c r="A131" s="8" t="s">
        <v>71</v>
      </c>
      <c r="B131" s="8" t="s">
        <v>189</v>
      </c>
      <c r="C131" s="8" t="s">
        <v>12</v>
      </c>
      <c r="D131" s="37">
        <v>2.3516496920800005</v>
      </c>
      <c r="E131" s="23">
        <f t="shared" si="0"/>
        <v>530367.54329655401</v>
      </c>
      <c r="F131" s="38">
        <f t="shared" si="1"/>
        <v>980.63792159736022</v>
      </c>
    </row>
    <row r="132" spans="1:6" ht="14.4">
      <c r="A132" s="8"/>
      <c r="B132" s="8" t="s">
        <v>190</v>
      </c>
      <c r="C132" s="8" t="s">
        <v>12</v>
      </c>
      <c r="D132" s="37">
        <v>1.8678072409818589</v>
      </c>
      <c r="E132" s="23">
        <f t="shared" si="0"/>
        <v>421246.55771960242</v>
      </c>
      <c r="F132" s="38">
        <f t="shared" si="1"/>
        <v>778.87561948943517</v>
      </c>
    </row>
    <row r="133" spans="1:6" ht="14.4">
      <c r="A133" s="8" t="s">
        <v>71</v>
      </c>
      <c r="B133" s="8" t="s">
        <v>191</v>
      </c>
      <c r="C133" s="8" t="s">
        <v>12</v>
      </c>
      <c r="D133" s="37">
        <v>1.8006198833061018</v>
      </c>
      <c r="E133" s="23">
        <f t="shared" si="0"/>
        <v>406093.7932789257</v>
      </c>
      <c r="F133" s="38">
        <f t="shared" si="1"/>
        <v>750.8584913386444</v>
      </c>
    </row>
    <row r="134" spans="1:6" ht="14.4">
      <c r="A134" s="8"/>
      <c r="B134" s="8" t="s">
        <v>192</v>
      </c>
      <c r="C134" s="8" t="s">
        <v>12</v>
      </c>
      <c r="D134" s="37">
        <v>1.5933132221116892</v>
      </c>
      <c r="E134" s="23">
        <f t="shared" si="0"/>
        <v>359339.92301628314</v>
      </c>
      <c r="F134" s="38">
        <f t="shared" si="1"/>
        <v>664.41161362057437</v>
      </c>
    </row>
    <row r="135" spans="1:6" ht="14.4">
      <c r="A135" s="8" t="s">
        <v>71</v>
      </c>
      <c r="B135" s="8" t="s">
        <v>193</v>
      </c>
      <c r="C135" s="8" t="s">
        <v>12</v>
      </c>
      <c r="D135" s="37">
        <v>1.4755790891378633</v>
      </c>
      <c r="E135" s="23">
        <f t="shared" si="0"/>
        <v>332787.34459536686</v>
      </c>
      <c r="F135" s="38">
        <f t="shared" si="1"/>
        <v>615.31648017048894</v>
      </c>
    </row>
    <row r="136" spans="1:6" ht="14.4">
      <c r="A136" s="8" t="s">
        <v>71</v>
      </c>
      <c r="B136" s="8" t="s">
        <v>194</v>
      </c>
      <c r="C136" s="8" t="s">
        <v>12</v>
      </c>
      <c r="D136" s="37">
        <v>1.3676370801600002</v>
      </c>
      <c r="E136" s="23">
        <f t="shared" si="0"/>
        <v>308443.18385029945</v>
      </c>
      <c r="F136" s="38">
        <f t="shared" si="1"/>
        <v>570.30466242672003</v>
      </c>
    </row>
    <row r="137" spans="1:6" ht="14.4">
      <c r="A137" s="8"/>
      <c r="B137" s="8" t="s">
        <v>195</v>
      </c>
      <c r="C137" s="8" t="s">
        <v>12</v>
      </c>
      <c r="D137" s="37">
        <v>1.3386049352</v>
      </c>
      <c r="E137" s="23">
        <f t="shared" si="0"/>
        <v>301895.56434263132</v>
      </c>
      <c r="F137" s="38">
        <f t="shared" si="1"/>
        <v>558.19825797839997</v>
      </c>
    </row>
    <row r="138" spans="1:6" ht="14.4">
      <c r="A138" s="8" t="s">
        <v>71</v>
      </c>
      <c r="B138" s="8" t="s">
        <v>196</v>
      </c>
      <c r="C138" s="8" t="s">
        <v>12</v>
      </c>
      <c r="D138" s="37">
        <v>1.3161239491611803</v>
      </c>
      <c r="E138" s="23">
        <f t="shared" si="0"/>
        <v>296825.42767370126</v>
      </c>
      <c r="F138" s="38">
        <f t="shared" si="1"/>
        <v>548.82368680021216</v>
      </c>
    </row>
    <row r="139" spans="1:6" ht="14.4">
      <c r="A139" s="8"/>
      <c r="B139" s="8" t="s">
        <v>197</v>
      </c>
      <c r="C139" s="8" t="s">
        <v>12</v>
      </c>
      <c r="D139" s="37">
        <v>1.2865677122734369</v>
      </c>
      <c r="E139" s="23">
        <f t="shared" si="0"/>
        <v>290159.60971618968</v>
      </c>
      <c r="F139" s="38">
        <f t="shared" si="1"/>
        <v>536.49873601802324</v>
      </c>
    </row>
    <row r="140" spans="1:6" ht="14.4">
      <c r="A140" s="8" t="s">
        <v>71</v>
      </c>
      <c r="B140" s="8" t="s">
        <v>198</v>
      </c>
      <c r="C140" s="8" t="s">
        <v>12</v>
      </c>
      <c r="D140" s="37">
        <v>1.23332178528</v>
      </c>
      <c r="E140" s="23">
        <f t="shared" si="0"/>
        <v>278151.0560675895</v>
      </c>
      <c r="F140" s="38">
        <f t="shared" si="1"/>
        <v>514.29518446175996</v>
      </c>
    </row>
    <row r="141" spans="1:6" ht="14.4">
      <c r="A141" s="8" t="s">
        <v>71</v>
      </c>
      <c r="B141" s="8" t="s">
        <v>199</v>
      </c>
      <c r="C141" s="8" t="s">
        <v>12</v>
      </c>
      <c r="D141" s="37">
        <v>1.17696009392</v>
      </c>
      <c r="E141" s="23">
        <f t="shared" si="0"/>
        <v>265439.80409697711</v>
      </c>
      <c r="F141" s="38">
        <f t="shared" si="1"/>
        <v>490.79235916464</v>
      </c>
    </row>
    <row r="142" spans="1:6" ht="14.4">
      <c r="A142" s="8" t="s">
        <v>71</v>
      </c>
      <c r="B142" s="8" t="s">
        <v>200</v>
      </c>
      <c r="C142" s="8" t="s">
        <v>12</v>
      </c>
      <c r="D142" s="37">
        <v>1.16451320024</v>
      </c>
      <c r="E142" s="23">
        <f t="shared" si="0"/>
        <v>262632.65622756118</v>
      </c>
      <c r="F142" s="38">
        <f t="shared" si="1"/>
        <v>485.60200450008</v>
      </c>
    </row>
    <row r="143" spans="1:6" ht="14.4">
      <c r="A143" s="8"/>
      <c r="B143" s="8" t="s">
        <v>201</v>
      </c>
      <c r="C143" s="8" t="s">
        <v>12</v>
      </c>
      <c r="D143" s="37">
        <v>1.0995349287695111</v>
      </c>
      <c r="E143" s="23">
        <f t="shared" si="0"/>
        <v>247978.1069877132</v>
      </c>
      <c r="F143" s="38">
        <f t="shared" si="1"/>
        <v>458.50606529688611</v>
      </c>
    </row>
    <row r="144" spans="1:6" ht="14.4">
      <c r="A144" s="8"/>
      <c r="B144" s="8" t="s">
        <v>202</v>
      </c>
      <c r="C144" s="8" t="s">
        <v>13</v>
      </c>
      <c r="D144" s="37">
        <v>19.22190525051364</v>
      </c>
      <c r="E144" s="23">
        <f t="shared" si="0"/>
        <v>4335116.195038815</v>
      </c>
      <c r="F144" s="38">
        <f t="shared" si="1"/>
        <v>8015.5344894641876</v>
      </c>
    </row>
    <row r="145" spans="1:6" ht="14.4">
      <c r="A145" s="8"/>
      <c r="B145" s="8" t="s">
        <v>203</v>
      </c>
      <c r="C145" s="8" t="s">
        <v>13</v>
      </c>
      <c r="D145" s="37">
        <v>11.926143554624</v>
      </c>
      <c r="E145" s="23">
        <f t="shared" si="0"/>
        <v>2689703.096243633</v>
      </c>
      <c r="F145" s="38">
        <f t="shared" si="1"/>
        <v>4973.201862278208</v>
      </c>
    </row>
    <row r="146" spans="1:6" ht="14.4">
      <c r="A146" s="8"/>
      <c r="B146" s="8" t="s">
        <v>204</v>
      </c>
      <c r="C146" s="8" t="s">
        <v>13</v>
      </c>
      <c r="D146" s="37">
        <v>7.6349382717197942</v>
      </c>
      <c r="E146" s="23">
        <f t="shared" si="0"/>
        <v>1721907.5902462739</v>
      </c>
      <c r="F146" s="38">
        <f t="shared" si="1"/>
        <v>3183.7692593071542</v>
      </c>
    </row>
    <row r="147" spans="1:6" ht="14.4">
      <c r="A147" s="8"/>
      <c r="B147" s="8" t="s">
        <v>205</v>
      </c>
      <c r="C147" s="8" t="s">
        <v>13</v>
      </c>
      <c r="D147" s="37">
        <v>6.9668278285009499</v>
      </c>
      <c r="E147" s="23">
        <f t="shared" si="0"/>
        <v>1571228.64532768</v>
      </c>
      <c r="F147" s="38">
        <f t="shared" si="1"/>
        <v>2905.167204484896</v>
      </c>
    </row>
    <row r="148" spans="1:6" ht="14.4">
      <c r="A148" s="8" t="s">
        <v>71</v>
      </c>
      <c r="B148" s="8" t="s">
        <v>76</v>
      </c>
      <c r="C148" s="8" t="s">
        <v>13</v>
      </c>
      <c r="D148" s="37">
        <v>6.8600516608000008</v>
      </c>
      <c r="E148" s="23">
        <f t="shared" si="0"/>
        <v>1547147.4167599659</v>
      </c>
      <c r="F148" s="38">
        <f t="shared" si="1"/>
        <v>2860.6415425536002</v>
      </c>
    </row>
    <row r="149" spans="1:6" ht="14.4">
      <c r="A149" s="8"/>
      <c r="B149" s="8" t="s">
        <v>206</v>
      </c>
      <c r="C149" s="8" t="s">
        <v>13</v>
      </c>
      <c r="D149" s="37">
        <v>5.6950029434408265</v>
      </c>
      <c r="E149" s="23">
        <f t="shared" si="0"/>
        <v>1284393.9853591949</v>
      </c>
      <c r="F149" s="38">
        <f t="shared" si="1"/>
        <v>2374.8162274148244</v>
      </c>
    </row>
    <row r="150" spans="1:6" ht="14.4">
      <c r="A150" s="8"/>
      <c r="B150" s="8" t="s">
        <v>207</v>
      </c>
      <c r="C150" s="8" t="s">
        <v>13</v>
      </c>
      <c r="D150" s="37">
        <v>5.0668148841973633</v>
      </c>
      <c r="E150" s="23">
        <f t="shared" si="0"/>
        <v>1142718.7354989569</v>
      </c>
      <c r="F150" s="38">
        <f t="shared" si="1"/>
        <v>2112.8618067103007</v>
      </c>
    </row>
    <row r="151" spans="1:6" ht="14.4">
      <c r="A151" s="8"/>
      <c r="B151" s="8" t="s">
        <v>208</v>
      </c>
      <c r="C151" s="8" t="s">
        <v>13</v>
      </c>
      <c r="D151" s="37">
        <v>5.000284718448019</v>
      </c>
      <c r="E151" s="23">
        <f t="shared" si="0"/>
        <v>1127714.187550158</v>
      </c>
      <c r="F151" s="38">
        <f t="shared" si="1"/>
        <v>2085.1187275928241</v>
      </c>
    </row>
    <row r="152" spans="1:6" ht="14.4">
      <c r="A152" s="8"/>
      <c r="B152" s="8" t="s">
        <v>209</v>
      </c>
      <c r="C152" s="8" t="s">
        <v>13</v>
      </c>
      <c r="D152" s="37">
        <v>4.6497144593986111</v>
      </c>
      <c r="E152" s="23">
        <f t="shared" si="0"/>
        <v>1048650.0787795964</v>
      </c>
      <c r="F152" s="38">
        <f t="shared" si="1"/>
        <v>1938.9309295692208</v>
      </c>
    </row>
    <row r="153" spans="1:6" ht="14.4">
      <c r="A153" s="8" t="s">
        <v>71</v>
      </c>
      <c r="B153" s="8" t="s">
        <v>121</v>
      </c>
      <c r="C153" s="8" t="s">
        <v>13</v>
      </c>
      <c r="D153" s="37">
        <v>4.3599737126400004</v>
      </c>
      <c r="E153" s="23">
        <f t="shared" si="0"/>
        <v>983304.84961183066</v>
      </c>
      <c r="F153" s="38">
        <f t="shared" si="1"/>
        <v>1818.1090381708802</v>
      </c>
    </row>
    <row r="154" spans="1:6" ht="14.4">
      <c r="A154" s="8"/>
      <c r="B154" s="8" t="s">
        <v>210</v>
      </c>
      <c r="C154" s="8" t="s">
        <v>13</v>
      </c>
      <c r="D154" s="37">
        <v>4.2685896715125295</v>
      </c>
      <c r="E154" s="23">
        <f t="shared" si="0"/>
        <v>962695.00727327238</v>
      </c>
      <c r="F154" s="38">
        <f t="shared" si="1"/>
        <v>1780.0018930207248</v>
      </c>
    </row>
    <row r="155" spans="1:6" ht="14.4">
      <c r="A155" s="8"/>
      <c r="B155" s="8" t="s">
        <v>211</v>
      </c>
      <c r="C155" s="8" t="s">
        <v>13</v>
      </c>
      <c r="D155" s="37">
        <v>3.5571077769187842</v>
      </c>
      <c r="E155" s="23">
        <f t="shared" si="0"/>
        <v>802234.49914295448</v>
      </c>
      <c r="F155" s="38">
        <f t="shared" si="1"/>
        <v>1483.3139429751329</v>
      </c>
    </row>
    <row r="156" spans="1:6" ht="14.4">
      <c r="A156" s="8" t="s">
        <v>71</v>
      </c>
      <c r="B156" s="8" t="s">
        <v>212</v>
      </c>
      <c r="C156" s="8" t="s">
        <v>13</v>
      </c>
      <c r="D156" s="37">
        <v>3.5350522292800006</v>
      </c>
      <c r="E156" s="23">
        <f t="shared" si="0"/>
        <v>797260.31159425736</v>
      </c>
      <c r="F156" s="38">
        <f t="shared" si="1"/>
        <v>1474.1167796097602</v>
      </c>
    </row>
    <row r="157" spans="1:6" ht="14.4">
      <c r="A157" s="8"/>
      <c r="B157" s="8" t="s">
        <v>213</v>
      </c>
      <c r="C157" s="8" t="s">
        <v>13</v>
      </c>
      <c r="D157" s="37">
        <v>2.4499782057421209</v>
      </c>
      <c r="E157" s="23">
        <f t="shared" si="0"/>
        <v>552543.57249112951</v>
      </c>
      <c r="F157" s="38">
        <f t="shared" si="1"/>
        <v>1021.6409117944644</v>
      </c>
    </row>
    <row r="158" spans="1:6" ht="14.4">
      <c r="A158" s="8"/>
      <c r="B158" s="8" t="s">
        <v>214</v>
      </c>
      <c r="C158" s="8" t="s">
        <v>13</v>
      </c>
      <c r="D158" s="37">
        <v>2.4132555576827786</v>
      </c>
      <c r="E158" s="23">
        <f t="shared" si="0"/>
        <v>544261.51385791926</v>
      </c>
      <c r="F158" s="38">
        <f t="shared" si="1"/>
        <v>1006.3275675537186</v>
      </c>
    </row>
    <row r="159" spans="1:6" ht="14.4">
      <c r="A159" s="8"/>
      <c r="B159" s="8" t="s">
        <v>215</v>
      </c>
      <c r="C159" s="8" t="s">
        <v>13</v>
      </c>
      <c r="D159" s="37">
        <v>2.0885749385286978</v>
      </c>
      <c r="E159" s="23">
        <f t="shared" si="0"/>
        <v>471036.29544350249</v>
      </c>
      <c r="F159" s="38">
        <f t="shared" si="1"/>
        <v>870.93574936646701</v>
      </c>
    </row>
    <row r="160" spans="1:6" ht="14.4">
      <c r="A160" s="8"/>
      <c r="B160" s="8" t="s">
        <v>216</v>
      </c>
      <c r="C160" s="8" t="s">
        <v>13</v>
      </c>
      <c r="D160" s="37">
        <v>1.8899260747557556</v>
      </c>
      <c r="E160" s="23">
        <f t="shared" si="0"/>
        <v>426235.01819003519</v>
      </c>
      <c r="F160" s="38">
        <f t="shared" si="1"/>
        <v>788.09917317315012</v>
      </c>
    </row>
    <row r="161" spans="1:6" ht="14.4">
      <c r="A161" s="8" t="s">
        <v>71</v>
      </c>
      <c r="B161" s="8" t="s">
        <v>217</v>
      </c>
      <c r="C161" s="8" t="s">
        <v>13</v>
      </c>
      <c r="D161" s="37">
        <v>1.8428718673923543</v>
      </c>
      <c r="E161" s="23">
        <f t="shared" si="0"/>
        <v>415622.88303863833</v>
      </c>
      <c r="F161" s="38">
        <f t="shared" si="1"/>
        <v>768.47756870261173</v>
      </c>
    </row>
    <row r="162" spans="1:6" ht="14.4">
      <c r="A162" s="8" t="s">
        <v>71</v>
      </c>
      <c r="B162" s="8" t="s">
        <v>218</v>
      </c>
      <c r="C162" s="8" t="s">
        <v>13</v>
      </c>
      <c r="D162" s="37">
        <v>1.8332133470399974</v>
      </c>
      <c r="E162" s="23">
        <f t="shared" si="0"/>
        <v>413444.59699186386</v>
      </c>
      <c r="F162" s="38">
        <f t="shared" si="1"/>
        <v>764.4499657156789</v>
      </c>
    </row>
    <row r="163" spans="1:6" ht="14.4">
      <c r="A163" s="8"/>
      <c r="B163" s="8" t="s">
        <v>219</v>
      </c>
      <c r="C163" s="8" t="s">
        <v>13</v>
      </c>
      <c r="D163" s="37">
        <v>1.5928277695368342</v>
      </c>
      <c r="E163" s="23">
        <f t="shared" si="0"/>
        <v>359230.43889950338</v>
      </c>
      <c r="F163" s="38">
        <f t="shared" si="1"/>
        <v>664.20917989685984</v>
      </c>
    </row>
    <row r="164" spans="1:6" ht="14.4">
      <c r="A164" s="8"/>
      <c r="B164" s="8" t="s">
        <v>220</v>
      </c>
      <c r="C164" s="8" t="s">
        <v>13</v>
      </c>
      <c r="D164" s="37">
        <v>1.4346445302213289</v>
      </c>
      <c r="E164" s="23">
        <f t="shared" si="0"/>
        <v>323555.37372759363</v>
      </c>
      <c r="F164" s="38">
        <f t="shared" si="1"/>
        <v>598.24676910229414</v>
      </c>
    </row>
    <row r="165" spans="1:6" ht="14.4">
      <c r="A165" s="8" t="s">
        <v>71</v>
      </c>
      <c r="B165" s="8" t="s">
        <v>221</v>
      </c>
      <c r="C165" s="8" t="s">
        <v>13</v>
      </c>
      <c r="D165" s="37">
        <v>1.0328931229372316</v>
      </c>
      <c r="E165" s="23">
        <f t="shared" si="0"/>
        <v>232948.38085156822</v>
      </c>
      <c r="F165" s="38">
        <f t="shared" si="1"/>
        <v>430.71643226482558</v>
      </c>
    </row>
    <row r="166" spans="1:6" ht="14.4">
      <c r="A166" s="8"/>
      <c r="B166" s="8" t="s">
        <v>222</v>
      </c>
      <c r="C166" s="8" t="s">
        <v>13</v>
      </c>
      <c r="D166" s="37">
        <v>1.0280955230608393</v>
      </c>
      <c r="E166" s="23">
        <f t="shared" si="0"/>
        <v>231866.37817543346</v>
      </c>
      <c r="F166" s="38">
        <f t="shared" si="1"/>
        <v>428.71583311636999</v>
      </c>
    </row>
    <row r="167" spans="1:6" ht="14.4">
      <c r="A167" s="8" t="s">
        <v>71</v>
      </c>
      <c r="B167" s="8" t="s">
        <v>223</v>
      </c>
      <c r="C167" s="8" t="s">
        <v>53</v>
      </c>
      <c r="D167" s="37">
        <v>1.3636553261184028</v>
      </c>
      <c r="E167" s="23">
        <f t="shared" si="0"/>
        <v>307545.17888120672</v>
      </c>
      <c r="F167" s="38">
        <f t="shared" si="1"/>
        <v>568.64427099137401</v>
      </c>
    </row>
    <row r="168" spans="1:6" ht="14.4">
      <c r="A168" s="8"/>
      <c r="B168" s="8" t="s">
        <v>224</v>
      </c>
      <c r="C168" s="8" t="s">
        <v>26</v>
      </c>
      <c r="D168" s="37">
        <v>9.5482279010201143</v>
      </c>
      <c r="E168" s="23">
        <f t="shared" si="0"/>
        <v>2153411.7907759268</v>
      </c>
      <c r="F168" s="38">
        <f t="shared" si="1"/>
        <v>3981.6110347253875</v>
      </c>
    </row>
    <row r="169" spans="1:6" ht="14.4">
      <c r="A169" s="8" t="s">
        <v>71</v>
      </c>
      <c r="B169" s="8" t="s">
        <v>225</v>
      </c>
      <c r="C169" s="8" t="s">
        <v>26</v>
      </c>
      <c r="D169" s="37">
        <v>2.1291453311858777</v>
      </c>
      <c r="E169" s="23">
        <f t="shared" si="0"/>
        <v>480186.1358966243</v>
      </c>
      <c r="F169" s="38">
        <f t="shared" si="1"/>
        <v>887.85360310451097</v>
      </c>
    </row>
    <row r="170" spans="1:6" ht="14.4">
      <c r="A170" s="8"/>
      <c r="B170" s="8" t="s">
        <v>226</v>
      </c>
      <c r="C170" s="8" t="s">
        <v>26</v>
      </c>
      <c r="D170" s="37">
        <v>1.5780942876174249</v>
      </c>
      <c r="E170" s="23">
        <f t="shared" si="0"/>
        <v>355907.59679588641</v>
      </c>
      <c r="F170" s="38">
        <f t="shared" si="1"/>
        <v>658.06531793646616</v>
      </c>
    </row>
    <row r="171" spans="1:6" ht="14.4">
      <c r="A171" s="8" t="s">
        <v>71</v>
      </c>
      <c r="B171" s="8" t="s">
        <v>227</v>
      </c>
      <c r="C171" s="8" t="s">
        <v>56</v>
      </c>
      <c r="D171" s="37">
        <v>1.0311981669599999</v>
      </c>
      <c r="E171" s="23">
        <f t="shared" si="0"/>
        <v>232566.11743849792</v>
      </c>
      <c r="F171" s="38">
        <f t="shared" si="1"/>
        <v>430.00963562231993</v>
      </c>
    </row>
    <row r="172" spans="1:6" ht="14.4">
      <c r="A172" s="8" t="s">
        <v>71</v>
      </c>
      <c r="B172" s="8" t="s">
        <v>228</v>
      </c>
      <c r="C172" s="8" t="s">
        <v>47</v>
      </c>
      <c r="D172" s="37">
        <v>1.6666733906470088</v>
      </c>
      <c r="E172" s="23">
        <f t="shared" si="0"/>
        <v>375884.84145925293</v>
      </c>
      <c r="F172" s="38">
        <f t="shared" si="1"/>
        <v>695.00280389980264</v>
      </c>
    </row>
    <row r="173" spans="1:6" ht="14.4">
      <c r="A173" s="8"/>
      <c r="B173" s="8" t="s">
        <v>229</v>
      </c>
      <c r="C173" s="8" t="s">
        <v>11</v>
      </c>
      <c r="D173" s="37">
        <v>27.804431085129913</v>
      </c>
      <c r="E173" s="23">
        <f t="shared" si="0"/>
        <v>6270733.2036071941</v>
      </c>
      <c r="F173" s="38">
        <f t="shared" si="1"/>
        <v>11594.447762499174</v>
      </c>
    </row>
    <row r="174" spans="1:6" ht="14.4">
      <c r="A174" s="8"/>
      <c r="B174" s="8" t="s">
        <v>230</v>
      </c>
      <c r="C174" s="8" t="s">
        <v>11</v>
      </c>
      <c r="D174" s="37">
        <v>26.71441286378078</v>
      </c>
      <c r="E174" s="23">
        <f t="shared" si="0"/>
        <v>6024901.3995964145</v>
      </c>
      <c r="F174" s="38">
        <f t="shared" si="1"/>
        <v>11139.910164196584</v>
      </c>
    </row>
    <row r="175" spans="1:6" ht="14.4">
      <c r="A175" s="8"/>
      <c r="B175" s="8" t="s">
        <v>231</v>
      </c>
      <c r="C175" s="8" t="s">
        <v>11</v>
      </c>
      <c r="D175" s="37">
        <v>16.628818211959153</v>
      </c>
      <c r="E175" s="23">
        <f t="shared" si="0"/>
        <v>3750297.2881990569</v>
      </c>
      <c r="F175" s="38">
        <f t="shared" si="1"/>
        <v>6934.2171943869671</v>
      </c>
    </row>
    <row r="176" spans="1:6" ht="14.4">
      <c r="A176" s="8"/>
      <c r="B176" s="8" t="s">
        <v>232</v>
      </c>
      <c r="C176" s="8" t="s">
        <v>11</v>
      </c>
      <c r="D176" s="37">
        <v>13.204131177322234</v>
      </c>
      <c r="E176" s="23">
        <f t="shared" si="0"/>
        <v>2977927.6384008275</v>
      </c>
      <c r="F176" s="38">
        <f t="shared" si="1"/>
        <v>5506.1227009433715</v>
      </c>
    </row>
    <row r="177" spans="1:6" ht="14.4">
      <c r="A177" s="8"/>
      <c r="B177" s="8" t="s">
        <v>233</v>
      </c>
      <c r="C177" s="8" t="s">
        <v>11</v>
      </c>
      <c r="D177" s="37">
        <v>7.713186850505922</v>
      </c>
      <c r="E177" s="23">
        <f t="shared" si="0"/>
        <v>1739554.9918286663</v>
      </c>
      <c r="F177" s="38">
        <f t="shared" si="1"/>
        <v>3216.3989166609695</v>
      </c>
    </row>
    <row r="178" spans="1:6" ht="14.4">
      <c r="A178" s="8"/>
      <c r="B178" s="8" t="s">
        <v>234</v>
      </c>
      <c r="C178" s="8" t="s">
        <v>11</v>
      </c>
      <c r="D178" s="37">
        <v>5.9485928378996853</v>
      </c>
      <c r="E178" s="23">
        <f t="shared" si="0"/>
        <v>1341586.1129885518</v>
      </c>
      <c r="F178" s="38">
        <f t="shared" si="1"/>
        <v>2480.5632134041689</v>
      </c>
    </row>
    <row r="179" spans="1:6" ht="14.4">
      <c r="A179" s="8"/>
      <c r="B179" s="8" t="s">
        <v>152</v>
      </c>
      <c r="C179" s="8" t="s">
        <v>11</v>
      </c>
      <c r="D179" s="37">
        <v>5.9242479466494533</v>
      </c>
      <c r="E179" s="23">
        <f t="shared" si="0"/>
        <v>1336095.6097866115</v>
      </c>
      <c r="F179" s="38">
        <f t="shared" si="1"/>
        <v>2470.4113937528218</v>
      </c>
    </row>
    <row r="180" spans="1:6" ht="14.4">
      <c r="A180" s="8"/>
      <c r="B180" s="8" t="s">
        <v>235</v>
      </c>
      <c r="C180" s="8" t="s">
        <v>11</v>
      </c>
      <c r="D180" s="37">
        <v>5.8521162162152329</v>
      </c>
      <c r="E180" s="23">
        <f t="shared" si="0"/>
        <v>1319827.7409824403</v>
      </c>
      <c r="F180" s="38">
        <f t="shared" si="1"/>
        <v>2440.3324621617521</v>
      </c>
    </row>
    <row r="181" spans="1:6" ht="14.4">
      <c r="A181" s="8"/>
      <c r="B181" s="8" t="s">
        <v>236</v>
      </c>
      <c r="C181" s="8" t="s">
        <v>11</v>
      </c>
      <c r="D181" s="37">
        <v>5.0616531212348956</v>
      </c>
      <c r="E181" s="23">
        <f t="shared" si="0"/>
        <v>1141554.6031238404</v>
      </c>
      <c r="F181" s="38">
        <f t="shared" si="1"/>
        <v>2110.7093515549514</v>
      </c>
    </row>
    <row r="182" spans="1:6" ht="14.4">
      <c r="A182" s="8"/>
      <c r="B182" s="8" t="s">
        <v>237</v>
      </c>
      <c r="C182" s="8" t="s">
        <v>11</v>
      </c>
      <c r="D182" s="37">
        <v>3.377142984689252</v>
      </c>
      <c r="E182" s="23">
        <f t="shared" si="0"/>
        <v>761647.04045125202</v>
      </c>
      <c r="F182" s="38">
        <f t="shared" si="1"/>
        <v>1408.268624615418</v>
      </c>
    </row>
    <row r="183" spans="1:6" ht="14.4">
      <c r="A183" s="8"/>
      <c r="B183" s="8" t="s">
        <v>238</v>
      </c>
      <c r="C183" s="8" t="s">
        <v>11</v>
      </c>
      <c r="D183" s="37">
        <v>2.7709464528616872</v>
      </c>
      <c r="E183" s="23">
        <f t="shared" si="0"/>
        <v>624931.53965916403</v>
      </c>
      <c r="F183" s="38">
        <f t="shared" si="1"/>
        <v>1155.4846708433236</v>
      </c>
    </row>
    <row r="184" spans="1:6" ht="14.4">
      <c r="A184" s="8" t="s">
        <v>71</v>
      </c>
      <c r="B184" s="8" t="s">
        <v>239</v>
      </c>
      <c r="C184" s="8" t="s">
        <v>11</v>
      </c>
      <c r="D184" s="37">
        <v>2.5392774867200001</v>
      </c>
      <c r="E184" s="23">
        <f t="shared" si="0"/>
        <v>572683.23888357414</v>
      </c>
      <c r="F184" s="38">
        <f t="shared" si="1"/>
        <v>1058.87871196224</v>
      </c>
    </row>
    <row r="185" spans="1:6" ht="14.4">
      <c r="A185" s="8"/>
      <c r="B185" s="8" t="s">
        <v>240</v>
      </c>
      <c r="C185" s="8" t="s">
        <v>11</v>
      </c>
      <c r="D185" s="37">
        <v>2.4395776108206624</v>
      </c>
      <c r="E185" s="23">
        <f t="shared" si="0"/>
        <v>550197.92637049593</v>
      </c>
      <c r="F185" s="38">
        <f t="shared" si="1"/>
        <v>1017.3038637122162</v>
      </c>
    </row>
    <row r="186" spans="1:6" ht="14.4">
      <c r="A186" s="8"/>
      <c r="B186" s="8" t="s">
        <v>241</v>
      </c>
      <c r="C186" s="8" t="s">
        <v>11</v>
      </c>
      <c r="D186" s="37">
        <v>2.0618298780971651</v>
      </c>
      <c r="E186" s="23">
        <f t="shared" si="0"/>
        <v>465004.48209810426</v>
      </c>
      <c r="F186" s="38">
        <f t="shared" si="1"/>
        <v>859.78305916651789</v>
      </c>
    </row>
    <row r="187" spans="1:6" ht="14.4">
      <c r="A187" s="8" t="s">
        <v>71</v>
      </c>
      <c r="B187" s="8" t="s">
        <v>242</v>
      </c>
      <c r="C187" s="8" t="s">
        <v>11</v>
      </c>
      <c r="D187" s="37">
        <v>2.0359511588000001</v>
      </c>
      <c r="E187" s="23">
        <f t="shared" si="0"/>
        <v>459168.05466440821</v>
      </c>
      <c r="F187" s="38">
        <f t="shared" si="1"/>
        <v>848.99163321960009</v>
      </c>
    </row>
    <row r="188" spans="1:6" ht="14.4">
      <c r="A188" s="8"/>
      <c r="B188" s="8" t="s">
        <v>243</v>
      </c>
      <c r="C188" s="8" t="s">
        <v>11</v>
      </c>
      <c r="D188" s="37">
        <v>1.8178260724192359</v>
      </c>
      <c r="E188" s="23">
        <f t="shared" si="0"/>
        <v>409974.30502357992</v>
      </c>
      <c r="F188" s="38">
        <f t="shared" si="1"/>
        <v>758.03347219882141</v>
      </c>
    </row>
    <row r="189" spans="1:6" ht="14.4">
      <c r="A189" s="8" t="s">
        <v>71</v>
      </c>
      <c r="B189" s="8" t="s">
        <v>244</v>
      </c>
      <c r="C189" s="8" t="s">
        <v>11</v>
      </c>
      <c r="D189" s="37">
        <v>1.6485116991200002</v>
      </c>
      <c r="E189" s="23">
        <f t="shared" si="0"/>
        <v>371788.83525997511</v>
      </c>
      <c r="F189" s="38">
        <f t="shared" si="1"/>
        <v>687.42937853304011</v>
      </c>
    </row>
    <row r="190" spans="1:6" ht="14.4">
      <c r="A190" s="8"/>
      <c r="B190" s="8" t="s">
        <v>245</v>
      </c>
      <c r="C190" s="8" t="s">
        <v>11</v>
      </c>
      <c r="D190" s="37">
        <v>1.3928280650692542</v>
      </c>
      <c r="E190" s="23">
        <f t="shared" si="0"/>
        <v>314124.50655092858</v>
      </c>
      <c r="F190" s="38">
        <f t="shared" si="1"/>
        <v>580.80930313387898</v>
      </c>
    </row>
    <row r="191" spans="1:6" ht="14.4">
      <c r="A191" s="8"/>
      <c r="B191" s="8" t="s">
        <v>246</v>
      </c>
      <c r="C191" s="8" t="s">
        <v>11</v>
      </c>
      <c r="D191" s="37">
        <v>1.3608799636973585</v>
      </c>
      <c r="E191" s="23">
        <f t="shared" si="0"/>
        <v>306919.25140826544</v>
      </c>
      <c r="F191" s="38">
        <f t="shared" si="1"/>
        <v>567.48694486179852</v>
      </c>
    </row>
    <row r="192" spans="1:6" ht="14.4">
      <c r="A192" s="8" t="s">
        <v>71</v>
      </c>
      <c r="B192" s="8" t="s">
        <v>247</v>
      </c>
      <c r="C192" s="8" t="s">
        <v>11</v>
      </c>
      <c r="D192" s="37">
        <v>1.25481059912</v>
      </c>
      <c r="E192" s="23">
        <f t="shared" si="0"/>
        <v>282997.42814548063</v>
      </c>
      <c r="F192" s="38">
        <f t="shared" si="1"/>
        <v>523.25601983304</v>
      </c>
    </row>
    <row r="193" spans="1:6" ht="14.4">
      <c r="A193" s="8" t="s">
        <v>71</v>
      </c>
      <c r="B193" s="8" t="s">
        <v>248</v>
      </c>
      <c r="C193" s="8" t="s">
        <v>11</v>
      </c>
      <c r="D193" s="37">
        <v>1.1062009129599999</v>
      </c>
      <c r="E193" s="23">
        <f t="shared" si="0"/>
        <v>249481.48636886419</v>
      </c>
      <c r="F193" s="38">
        <f t="shared" si="1"/>
        <v>461.28578070431996</v>
      </c>
    </row>
    <row r="194" spans="1:6" ht="14.4">
      <c r="A194" s="8" t="s">
        <v>71</v>
      </c>
      <c r="B194" s="8" t="s">
        <v>249</v>
      </c>
      <c r="C194" s="8" t="s">
        <v>11</v>
      </c>
      <c r="D194" s="37">
        <v>1.0692614888800001</v>
      </c>
      <c r="E194" s="23">
        <f t="shared" si="0"/>
        <v>241150.53824079895</v>
      </c>
      <c r="F194" s="38">
        <f t="shared" si="1"/>
        <v>445.88204086296003</v>
      </c>
    </row>
    <row r="195" spans="1:6" ht="14.4">
      <c r="A195" s="8"/>
      <c r="B195" s="8" t="s">
        <v>250</v>
      </c>
      <c r="C195" s="8" t="s">
        <v>30</v>
      </c>
      <c r="D195" s="37">
        <v>6.7033961619765421</v>
      </c>
      <c r="E195" s="23">
        <f t="shared" si="0"/>
        <v>1511816.9028935886</v>
      </c>
      <c r="F195" s="38">
        <f t="shared" si="1"/>
        <v>2795.3161995442179</v>
      </c>
    </row>
    <row r="196" spans="1:6" ht="14.4">
      <c r="A196" s="8" t="s">
        <v>71</v>
      </c>
      <c r="B196" s="8" t="s">
        <v>107</v>
      </c>
      <c r="C196" s="8" t="s">
        <v>30</v>
      </c>
      <c r="D196" s="37">
        <v>1.0905220150267299</v>
      </c>
      <c r="E196" s="23">
        <f t="shared" si="0"/>
        <v>245945.42459636831</v>
      </c>
      <c r="F196" s="38">
        <f t="shared" si="1"/>
        <v>454.74768026614635</v>
      </c>
    </row>
    <row r="197" spans="1:6" ht="14.4">
      <c r="A197" s="8" t="s">
        <v>71</v>
      </c>
      <c r="B197" s="8" t="s">
        <v>251</v>
      </c>
      <c r="C197" s="8" t="s">
        <v>23</v>
      </c>
      <c r="D197" s="37">
        <v>1.8498882064136324</v>
      </c>
      <c r="E197" s="23">
        <f t="shared" si="0"/>
        <v>417205.27794302546</v>
      </c>
      <c r="F197" s="38">
        <f t="shared" si="1"/>
        <v>771.40338207448474</v>
      </c>
    </row>
    <row r="198" spans="1:6" ht="14.4">
      <c r="A198" s="39"/>
      <c r="B198" s="39" t="s">
        <v>58</v>
      </c>
      <c r="C198" s="39"/>
      <c r="D198" s="40">
        <f t="shared" ref="D198:F198" si="2">SUM(D3:D197)</f>
        <v>646.027059553085</v>
      </c>
      <c r="E198" s="36">
        <f t="shared" si="2"/>
        <v>145698479.51087189</v>
      </c>
      <c r="F198" s="41">
        <f t="shared" si="2"/>
        <v>269393.28383363649</v>
      </c>
    </row>
    <row r="199" spans="1:6" ht="14.4">
      <c r="A199" s="5"/>
      <c r="B199" s="5" t="s">
        <v>252</v>
      </c>
      <c r="C199" s="5"/>
      <c r="D199" s="40">
        <f t="shared" ref="D199:F199" si="3">SUMIF($A3:$A197,"",D3:D197)</f>
        <v>452.21242603729581</v>
      </c>
      <c r="E199" s="36">
        <f t="shared" si="3"/>
        <v>101987466.18312924</v>
      </c>
      <c r="F199" s="41">
        <f t="shared" si="3"/>
        <v>188572.58165755245</v>
      </c>
    </row>
    <row r="200" spans="1:6" ht="14.4">
      <c r="A200" s="5"/>
      <c r="B200" s="5" t="s">
        <v>253</v>
      </c>
      <c r="C200" s="5"/>
      <c r="D200" s="40">
        <f t="shared" ref="D200:F200" si="4">SUMIF($A3:$A197,"*",D3:D197)</f>
        <v>193.81463351578864</v>
      </c>
      <c r="E200" s="36">
        <f t="shared" si="4"/>
        <v>43711013.327742651</v>
      </c>
      <c r="F200" s="41">
        <f t="shared" si="4"/>
        <v>80820.702176083883</v>
      </c>
    </row>
    <row r="201" spans="1:6" ht="14.4">
      <c r="A201" s="2"/>
      <c r="B201" s="2"/>
      <c r="C201" s="2"/>
    </row>
    <row r="202" spans="1:6" ht="43.2">
      <c r="B202" s="1" t="s">
        <v>254</v>
      </c>
      <c r="C202" s="42">
        <v>225529.995</v>
      </c>
      <c r="D202" s="55" t="s">
        <v>255</v>
      </c>
      <c r="E202" s="54"/>
      <c r="F202" s="50"/>
    </row>
    <row r="203" spans="1:6" ht="28.8">
      <c r="B203" s="1" t="s">
        <v>0</v>
      </c>
      <c r="C203" s="3">
        <v>417</v>
      </c>
      <c r="D203" s="55" t="s">
        <v>256</v>
      </c>
      <c r="E203" s="54"/>
      <c r="F203" s="50"/>
    </row>
    <row r="204" spans="1:6" ht="13.2">
      <c r="B204" s="34" t="s">
        <v>257</v>
      </c>
      <c r="C204" s="7">
        <v>425</v>
      </c>
      <c r="D204" s="56" t="s">
        <v>258</v>
      </c>
      <c r="E204" s="54"/>
      <c r="F204" s="50"/>
    </row>
    <row r="205" spans="1:6" ht="13.8">
      <c r="B205" s="57" t="s">
        <v>259</v>
      </c>
      <c r="C205" s="54"/>
      <c r="D205" s="54"/>
      <c r="E205" s="54"/>
      <c r="F205" s="50"/>
    </row>
  </sheetData>
  <mergeCells count="5">
    <mergeCell ref="A1:C1"/>
    <mergeCell ref="D202:F202"/>
    <mergeCell ref="D203:F203"/>
    <mergeCell ref="D204:F204"/>
    <mergeCell ref="B205:F205"/>
  </mergeCells>
  <hyperlinks>
    <hyperlink ref="D202" r:id="rId1" xr:uid="{00000000-0004-0000-0400-000000000000}"/>
    <hyperlink ref="D203" r:id="rId2" xr:uid="{00000000-0004-0000-0400-000001000000}"/>
    <hyperlink ref="D204" r:id="rId3" xr:uid="{00000000-0004-0000-04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outlinePr summaryBelow="0" summaryRight="0"/>
  </sheetPr>
  <dimension ref="A1:F241"/>
  <sheetViews>
    <sheetView workbookViewId="0">
      <selection sqref="A1:C1"/>
    </sheetView>
  </sheetViews>
  <sheetFormatPr defaultColWidth="12.6640625" defaultRowHeight="15.75" customHeight="1"/>
  <cols>
    <col min="1" max="1" width="4.33203125" customWidth="1"/>
    <col min="2" max="2" width="21.44140625" customWidth="1"/>
    <col min="3" max="3" width="12.88671875" customWidth="1"/>
    <col min="4" max="4" width="10.33203125" customWidth="1"/>
    <col min="5" max="5" width="12.33203125" customWidth="1"/>
    <col min="6" max="6" width="10.44140625" customWidth="1"/>
  </cols>
  <sheetData>
    <row r="1" spans="1:6" ht="39.6">
      <c r="A1" s="53" t="s">
        <v>260</v>
      </c>
      <c r="B1" s="54"/>
      <c r="C1" s="50"/>
      <c r="D1" s="10" t="s">
        <v>3</v>
      </c>
      <c r="E1" s="11" t="s">
        <v>4</v>
      </c>
      <c r="F1" s="12" t="s">
        <v>5</v>
      </c>
    </row>
    <row r="2" spans="1:6">
      <c r="A2" s="34" t="s">
        <v>61</v>
      </c>
      <c r="B2" s="34" t="s">
        <v>62</v>
      </c>
      <c r="C2" s="34" t="s">
        <v>6</v>
      </c>
      <c r="D2" s="35" t="s">
        <v>7</v>
      </c>
      <c r="E2" s="35" t="s">
        <v>8</v>
      </c>
      <c r="F2" s="35" t="s">
        <v>9</v>
      </c>
    </row>
    <row r="3" spans="1:6">
      <c r="A3" s="43"/>
      <c r="B3" s="43" t="s">
        <v>261</v>
      </c>
      <c r="C3" s="43" t="s">
        <v>14</v>
      </c>
      <c r="D3" s="37">
        <v>1.3149939599999998</v>
      </c>
      <c r="E3" s="23">
        <f t="shared" ref="E3:E232" si="0">D3*$C$238</f>
        <v>296570.58122383017</v>
      </c>
      <c r="F3" s="38">
        <f t="shared" ref="F3:F232" si="1">D3*$C$239</f>
        <v>548.35248131999992</v>
      </c>
    </row>
    <row r="4" spans="1:6">
      <c r="A4" s="44"/>
      <c r="B4" s="44" t="s">
        <v>262</v>
      </c>
      <c r="C4" s="44" t="s">
        <v>14</v>
      </c>
      <c r="D4" s="37">
        <v>1.7340179999999998</v>
      </c>
      <c r="E4" s="23">
        <f t="shared" si="0"/>
        <v>391073.07086990995</v>
      </c>
      <c r="F4" s="38">
        <f t="shared" si="1"/>
        <v>723.0855059999999</v>
      </c>
    </row>
    <row r="5" spans="1:6">
      <c r="A5" s="44"/>
      <c r="B5" s="44" t="s">
        <v>263</v>
      </c>
      <c r="C5" s="44" t="s">
        <v>14</v>
      </c>
      <c r="D5" s="37">
        <v>1.8407267999999999</v>
      </c>
      <c r="E5" s="23">
        <f t="shared" si="0"/>
        <v>415139.10600036598</v>
      </c>
      <c r="F5" s="38">
        <f t="shared" si="1"/>
        <v>767.58307559999992</v>
      </c>
    </row>
    <row r="6" spans="1:6">
      <c r="A6" s="44"/>
      <c r="B6" s="44" t="s">
        <v>264</v>
      </c>
      <c r="C6" s="44" t="s">
        <v>14</v>
      </c>
      <c r="D6" s="37">
        <v>1.1202721199999999</v>
      </c>
      <c r="E6" s="23">
        <f t="shared" si="0"/>
        <v>252654.96562223937</v>
      </c>
      <c r="F6" s="38">
        <f t="shared" si="1"/>
        <v>467.15347403999994</v>
      </c>
    </row>
    <row r="7" spans="1:6">
      <c r="A7" s="44"/>
      <c r="B7" s="44" t="s">
        <v>265</v>
      </c>
      <c r="C7" s="44" t="s">
        <v>14</v>
      </c>
      <c r="D7" s="37">
        <v>1.1737967999999999</v>
      </c>
      <c r="E7" s="23">
        <f t="shared" si="0"/>
        <v>264726.38643501594</v>
      </c>
      <c r="F7" s="38">
        <f t="shared" si="1"/>
        <v>489.47326559999993</v>
      </c>
    </row>
    <row r="8" spans="1:6">
      <c r="A8" s="44"/>
      <c r="B8" s="44" t="s">
        <v>266</v>
      </c>
      <c r="C8" s="44" t="s">
        <v>14</v>
      </c>
      <c r="D8" s="37">
        <v>2.31824868</v>
      </c>
      <c r="E8" s="23">
        <f t="shared" si="0"/>
        <v>522834.61320915655</v>
      </c>
      <c r="F8" s="38">
        <f t="shared" si="1"/>
        <v>966.70969955999999</v>
      </c>
    </row>
    <row r="9" spans="1:6">
      <c r="A9" s="44"/>
      <c r="B9" s="44" t="s">
        <v>267</v>
      </c>
      <c r="C9" s="44" t="s">
        <v>14</v>
      </c>
      <c r="D9" s="37">
        <v>1.0003949999999999</v>
      </c>
      <c r="E9" s="23">
        <f t="shared" si="0"/>
        <v>225619.07934802497</v>
      </c>
      <c r="F9" s="38">
        <f t="shared" si="1"/>
        <v>417.16471499999994</v>
      </c>
    </row>
    <row r="10" spans="1:6">
      <c r="A10" s="43"/>
      <c r="B10" s="43" t="s">
        <v>268</v>
      </c>
      <c r="C10" s="43" t="s">
        <v>14</v>
      </c>
      <c r="D10" s="37">
        <v>2.1821949599999999</v>
      </c>
      <c r="E10" s="23">
        <f t="shared" si="0"/>
        <v>492150.41841782519</v>
      </c>
      <c r="F10" s="38">
        <f t="shared" si="1"/>
        <v>909.97529831999998</v>
      </c>
    </row>
    <row r="11" spans="1:6">
      <c r="A11" s="44"/>
      <c r="B11" s="44" t="s">
        <v>269</v>
      </c>
      <c r="C11" s="44" t="s">
        <v>14</v>
      </c>
      <c r="D11" s="37">
        <v>3.0513671999999996</v>
      </c>
      <c r="E11" s="23">
        <f t="shared" si="0"/>
        <v>688174.82935916388</v>
      </c>
      <c r="F11" s="38">
        <f t="shared" si="1"/>
        <v>1272.4201223999999</v>
      </c>
    </row>
    <row r="12" spans="1:6">
      <c r="A12" s="44"/>
      <c r="B12" s="44" t="s">
        <v>270</v>
      </c>
      <c r="C12" s="44" t="s">
        <v>14</v>
      </c>
      <c r="D12" s="37">
        <v>1.13003484</v>
      </c>
      <c r="E12" s="23">
        <f t="shared" si="0"/>
        <v>254856.75181502578</v>
      </c>
      <c r="F12" s="38">
        <f t="shared" si="1"/>
        <v>471.22452828000002</v>
      </c>
    </row>
    <row r="13" spans="1:6">
      <c r="A13" s="43" t="s">
        <v>71</v>
      </c>
      <c r="B13" s="44" t="s">
        <v>271</v>
      </c>
      <c r="C13" s="44" t="s">
        <v>14</v>
      </c>
      <c r="D13" s="37">
        <v>4.5644689199999995</v>
      </c>
      <c r="E13" s="23">
        <f t="shared" si="0"/>
        <v>1029424.6527052553</v>
      </c>
      <c r="F13" s="38">
        <f t="shared" si="1"/>
        <v>1903.3835396399998</v>
      </c>
    </row>
    <row r="14" spans="1:6">
      <c r="A14" s="43" t="s">
        <v>71</v>
      </c>
      <c r="B14" s="44" t="s">
        <v>272</v>
      </c>
      <c r="C14" s="44" t="s">
        <v>14</v>
      </c>
      <c r="D14" s="37">
        <v>2.6677199999999996</v>
      </c>
      <c r="E14" s="23">
        <f t="shared" si="0"/>
        <v>601650.87826139992</v>
      </c>
      <c r="F14" s="38">
        <f t="shared" si="1"/>
        <v>1112.4392399999999</v>
      </c>
    </row>
    <row r="15" spans="1:6">
      <c r="A15" s="43" t="s">
        <v>71</v>
      </c>
      <c r="B15" s="43" t="s">
        <v>273</v>
      </c>
      <c r="C15" s="43" t="s">
        <v>14</v>
      </c>
      <c r="D15" s="37">
        <v>2.5428059999999997</v>
      </c>
      <c r="E15" s="23">
        <f t="shared" si="0"/>
        <v>573479.02446596988</v>
      </c>
      <c r="F15" s="38">
        <f t="shared" si="1"/>
        <v>1060.3501019999999</v>
      </c>
    </row>
    <row r="16" spans="1:6">
      <c r="A16" s="43" t="s">
        <v>71</v>
      </c>
      <c r="B16" s="44" t="s">
        <v>274</v>
      </c>
      <c r="C16" s="44" t="s">
        <v>14</v>
      </c>
      <c r="D16" s="37">
        <v>2.1068963999999997</v>
      </c>
      <c r="E16" s="23">
        <f t="shared" si="0"/>
        <v>475168.3345575179</v>
      </c>
      <c r="F16" s="38">
        <f t="shared" si="1"/>
        <v>878.57579879999992</v>
      </c>
    </row>
    <row r="17" spans="1:6">
      <c r="A17" s="43" t="s">
        <v>71</v>
      </c>
      <c r="B17" s="44" t="s">
        <v>275</v>
      </c>
      <c r="C17" s="44" t="s">
        <v>14</v>
      </c>
      <c r="D17" s="37">
        <v>2.0328026399999999</v>
      </c>
      <c r="E17" s="23">
        <f t="shared" si="0"/>
        <v>458457.96923518676</v>
      </c>
      <c r="F17" s="38">
        <f t="shared" si="1"/>
        <v>847.67870087999995</v>
      </c>
    </row>
    <row r="18" spans="1:6">
      <c r="A18" s="43" t="s">
        <v>71</v>
      </c>
      <c r="B18" s="44" t="s">
        <v>276</v>
      </c>
      <c r="C18" s="44" t="s">
        <v>14</v>
      </c>
      <c r="D18" s="37">
        <v>1.8674039999999998</v>
      </c>
      <c r="E18" s="23">
        <f t="shared" si="0"/>
        <v>421155.61478297994</v>
      </c>
      <c r="F18" s="38">
        <f t="shared" si="1"/>
        <v>778.70746799999995</v>
      </c>
    </row>
    <row r="19" spans="1:6">
      <c r="A19" s="43" t="s">
        <v>71</v>
      </c>
      <c r="B19" s="43" t="s">
        <v>277</v>
      </c>
      <c r="C19" s="43" t="s">
        <v>14</v>
      </c>
      <c r="D19" s="37">
        <v>1.8162899999999997</v>
      </c>
      <c r="E19" s="23">
        <f t="shared" si="0"/>
        <v>409627.87461854995</v>
      </c>
      <c r="F19" s="38">
        <f t="shared" si="1"/>
        <v>757.39292999999986</v>
      </c>
    </row>
    <row r="20" spans="1:6">
      <c r="A20" s="43" t="s">
        <v>71</v>
      </c>
      <c r="B20" s="44" t="s">
        <v>278</v>
      </c>
      <c r="C20" s="44" t="s">
        <v>14</v>
      </c>
      <c r="D20" s="37">
        <v>1.6859990399999998</v>
      </c>
      <c r="E20" s="23">
        <f t="shared" si="0"/>
        <v>380243.35506120475</v>
      </c>
      <c r="F20" s="38">
        <f t="shared" si="1"/>
        <v>703.06159967999986</v>
      </c>
    </row>
    <row r="21" spans="1:6">
      <c r="A21" s="43" t="s">
        <v>71</v>
      </c>
      <c r="B21" s="44" t="s">
        <v>279</v>
      </c>
      <c r="C21" s="44" t="s">
        <v>14</v>
      </c>
      <c r="D21" s="37">
        <v>1.3712080799999999</v>
      </c>
      <c r="E21" s="23">
        <f t="shared" si="0"/>
        <v>309248.55142635957</v>
      </c>
      <c r="F21" s="38">
        <f t="shared" si="1"/>
        <v>571.79376935999994</v>
      </c>
    </row>
    <row r="22" spans="1:6">
      <c r="A22" s="43" t="s">
        <v>71</v>
      </c>
      <c r="B22" s="44" t="s">
        <v>280</v>
      </c>
      <c r="C22" s="44" t="s">
        <v>14</v>
      </c>
      <c r="D22" s="37">
        <v>1.3391954399999999</v>
      </c>
      <c r="E22" s="23">
        <f t="shared" si="0"/>
        <v>302028.74088722275</v>
      </c>
      <c r="F22" s="38">
        <f t="shared" si="1"/>
        <v>558.44449847999999</v>
      </c>
    </row>
    <row r="23" spans="1:6">
      <c r="A23" s="43" t="s">
        <v>71</v>
      </c>
      <c r="B23" s="44" t="s">
        <v>281</v>
      </c>
      <c r="C23" s="44" t="s">
        <v>52</v>
      </c>
      <c r="D23" s="37">
        <v>1.3960689599999998</v>
      </c>
      <c r="E23" s="23">
        <f t="shared" si="0"/>
        <v>314855.42556845513</v>
      </c>
      <c r="F23" s="38">
        <f t="shared" si="1"/>
        <v>582.1607563199999</v>
      </c>
    </row>
    <row r="24" spans="1:6">
      <c r="A24" s="43" t="s">
        <v>71</v>
      </c>
      <c r="B24" s="44" t="s">
        <v>282</v>
      </c>
      <c r="C24" s="44" t="s">
        <v>44</v>
      </c>
      <c r="D24" s="37">
        <v>2.1795479999999996</v>
      </c>
      <c r="E24" s="23">
        <f t="shared" si="0"/>
        <v>491553.44954225991</v>
      </c>
      <c r="F24" s="38">
        <f t="shared" si="1"/>
        <v>908.87151599999981</v>
      </c>
    </row>
    <row r="25" spans="1:6">
      <c r="A25" s="44"/>
      <c r="B25" s="44" t="s">
        <v>283</v>
      </c>
      <c r="C25" s="44" t="s">
        <v>41</v>
      </c>
      <c r="D25" s="37">
        <v>2.5191824</v>
      </c>
      <c r="E25" s="23">
        <f t="shared" si="0"/>
        <v>568151.19407608802</v>
      </c>
      <c r="F25" s="38">
        <f t="shared" si="1"/>
        <v>1050.4990608000001</v>
      </c>
    </row>
    <row r="26" spans="1:6">
      <c r="A26" s="45"/>
      <c r="B26" s="45" t="s">
        <v>284</v>
      </c>
      <c r="C26" s="45" t="s">
        <v>15</v>
      </c>
      <c r="D26" s="37">
        <v>1.0348085879999998</v>
      </c>
      <c r="E26" s="23">
        <f t="shared" si="0"/>
        <v>233380.37567759701</v>
      </c>
      <c r="F26" s="38">
        <f t="shared" si="1"/>
        <v>431.5151811959999</v>
      </c>
    </row>
    <row r="27" spans="1:6">
      <c r="A27" s="43" t="s">
        <v>71</v>
      </c>
      <c r="B27" s="44" t="s">
        <v>285</v>
      </c>
      <c r="C27" s="44" t="s">
        <v>15</v>
      </c>
      <c r="D27" s="37">
        <v>8.4833495999999986</v>
      </c>
      <c r="E27" s="23">
        <f t="shared" si="0"/>
        <v>1913249.7928712517</v>
      </c>
      <c r="F27" s="38">
        <f t="shared" si="1"/>
        <v>3537.5567831999992</v>
      </c>
    </row>
    <row r="28" spans="1:6">
      <c r="A28" s="43" t="s">
        <v>71</v>
      </c>
      <c r="B28" s="43" t="s">
        <v>286</v>
      </c>
      <c r="C28" s="43" t="s">
        <v>15</v>
      </c>
      <c r="D28" s="37">
        <v>2.0808215999999997</v>
      </c>
      <c r="E28" s="23">
        <f t="shared" si="0"/>
        <v>469287.68504389195</v>
      </c>
      <c r="F28" s="38">
        <f t="shared" si="1"/>
        <v>867.70260719999987</v>
      </c>
    </row>
    <row r="29" spans="1:6">
      <c r="A29" s="44"/>
      <c r="B29" s="44" t="s">
        <v>287</v>
      </c>
      <c r="C29" s="44" t="s">
        <v>10</v>
      </c>
      <c r="D29" s="37">
        <v>1.8280693199999998</v>
      </c>
      <c r="E29" s="23">
        <f t="shared" si="0"/>
        <v>412284.46459925332</v>
      </c>
      <c r="F29" s="38">
        <f t="shared" si="1"/>
        <v>762.30490643999985</v>
      </c>
    </row>
    <row r="30" spans="1:6">
      <c r="A30" s="44"/>
      <c r="B30" s="44" t="s">
        <v>288</v>
      </c>
      <c r="C30" s="44" t="s">
        <v>10</v>
      </c>
      <c r="D30" s="37">
        <v>1.5598057229999998</v>
      </c>
      <c r="E30" s="23">
        <f t="shared" si="0"/>
        <v>351782.97690916131</v>
      </c>
      <c r="F30" s="38">
        <f t="shared" si="1"/>
        <v>650.43898649099992</v>
      </c>
    </row>
    <row r="31" spans="1:6">
      <c r="A31" s="44"/>
      <c r="B31" s="44" t="s">
        <v>289</v>
      </c>
      <c r="C31" s="44" t="s">
        <v>10</v>
      </c>
      <c r="D31" s="37">
        <v>1.4287740719999997</v>
      </c>
      <c r="E31" s="23">
        <f t="shared" si="0"/>
        <v>322231.40931428957</v>
      </c>
      <c r="F31" s="38">
        <f t="shared" si="1"/>
        <v>595.79878802399992</v>
      </c>
    </row>
    <row r="32" spans="1:6">
      <c r="A32" s="44"/>
      <c r="B32" s="44" t="s">
        <v>290</v>
      </c>
      <c r="C32" s="44" t="s">
        <v>10</v>
      </c>
      <c r="D32" s="37">
        <v>1.3863062399999999</v>
      </c>
      <c r="E32" s="23">
        <f t="shared" si="0"/>
        <v>312653.63937566878</v>
      </c>
      <c r="F32" s="38">
        <f t="shared" si="1"/>
        <v>578.08970207999994</v>
      </c>
    </row>
    <row r="33" spans="1:6">
      <c r="A33" s="44"/>
      <c r="B33" s="44" t="s">
        <v>291</v>
      </c>
      <c r="C33" s="44" t="s">
        <v>10</v>
      </c>
      <c r="D33" s="37">
        <v>1.1959331999999998</v>
      </c>
      <c r="E33" s="23">
        <f t="shared" si="0"/>
        <v>269718.80861633393</v>
      </c>
      <c r="F33" s="38">
        <f t="shared" si="1"/>
        <v>498.7041443999999</v>
      </c>
    </row>
    <row r="34" spans="1:6">
      <c r="A34" s="43"/>
      <c r="B34" s="43" t="s">
        <v>292</v>
      </c>
      <c r="C34" s="43" t="s">
        <v>10</v>
      </c>
      <c r="D34" s="37">
        <v>1.1471195999999999</v>
      </c>
      <c r="E34" s="23">
        <f t="shared" si="0"/>
        <v>258709.87765240198</v>
      </c>
      <c r="F34" s="38">
        <f t="shared" si="1"/>
        <v>478.34887319999996</v>
      </c>
    </row>
    <row r="35" spans="1:6">
      <c r="A35" s="44"/>
      <c r="B35" s="44" t="s">
        <v>293</v>
      </c>
      <c r="C35" s="44" t="s">
        <v>10</v>
      </c>
      <c r="D35" s="37">
        <v>1.1471195999999999</v>
      </c>
      <c r="E35" s="23">
        <f t="shared" si="0"/>
        <v>258709.87765240198</v>
      </c>
      <c r="F35" s="38">
        <f t="shared" si="1"/>
        <v>478.34887319999996</v>
      </c>
    </row>
    <row r="36" spans="1:6">
      <c r="A36" s="44"/>
      <c r="B36" s="44" t="s">
        <v>294</v>
      </c>
      <c r="C36" s="44" t="s">
        <v>10</v>
      </c>
      <c r="D36" s="37">
        <v>1.07878056</v>
      </c>
      <c r="E36" s="23">
        <f t="shared" si="0"/>
        <v>243297.37430289719</v>
      </c>
      <c r="F36" s="38">
        <f t="shared" si="1"/>
        <v>449.85149352000002</v>
      </c>
    </row>
    <row r="37" spans="1:6">
      <c r="A37" s="44"/>
      <c r="B37" s="44" t="s">
        <v>295</v>
      </c>
      <c r="C37" s="44" t="s">
        <v>10</v>
      </c>
      <c r="D37" s="37">
        <v>1.01906904</v>
      </c>
      <c r="E37" s="23">
        <f t="shared" si="0"/>
        <v>229830.6354958548</v>
      </c>
      <c r="F37" s="38">
        <f t="shared" si="1"/>
        <v>424.95178967999999</v>
      </c>
    </row>
    <row r="38" spans="1:6">
      <c r="A38" s="44"/>
      <c r="B38" s="44" t="s">
        <v>296</v>
      </c>
      <c r="C38" s="44" t="s">
        <v>10</v>
      </c>
      <c r="D38" s="37">
        <v>2.7237421199999998</v>
      </c>
      <c r="E38" s="23">
        <f t="shared" si="0"/>
        <v>614285.54670488939</v>
      </c>
      <c r="F38" s="38">
        <f t="shared" si="1"/>
        <v>1135.80046404</v>
      </c>
    </row>
    <row r="39" spans="1:6">
      <c r="A39" s="44"/>
      <c r="B39" s="44" t="s">
        <v>297</v>
      </c>
      <c r="C39" s="44" t="s">
        <v>10</v>
      </c>
      <c r="D39" s="37">
        <v>2.5823529599999997</v>
      </c>
      <c r="E39" s="23">
        <f t="shared" si="0"/>
        <v>582398.05015703512</v>
      </c>
      <c r="F39" s="38">
        <f t="shared" si="1"/>
        <v>1076.8411843199999</v>
      </c>
    </row>
    <row r="40" spans="1:6">
      <c r="A40" s="44"/>
      <c r="B40" s="44" t="s">
        <v>298</v>
      </c>
      <c r="C40" s="44" t="s">
        <v>10</v>
      </c>
      <c r="D40" s="37">
        <v>1.9776341903999997</v>
      </c>
      <c r="E40" s="23">
        <f t="shared" si="0"/>
        <v>446015.82907274098</v>
      </c>
      <c r="F40" s="38">
        <f t="shared" si="1"/>
        <v>824.6734573967999</v>
      </c>
    </row>
    <row r="41" spans="1:6">
      <c r="A41" s="44"/>
      <c r="B41" s="44" t="s">
        <v>299</v>
      </c>
      <c r="C41" s="44" t="s">
        <v>10</v>
      </c>
      <c r="D41" s="37">
        <v>1.6865098799999998</v>
      </c>
      <c r="E41" s="23">
        <f t="shared" si="0"/>
        <v>380358.56480385055</v>
      </c>
      <c r="F41" s="38">
        <f t="shared" si="1"/>
        <v>703.27461995999988</v>
      </c>
    </row>
    <row r="42" spans="1:6">
      <c r="A42" s="44"/>
      <c r="B42" s="44" t="s">
        <v>300</v>
      </c>
      <c r="C42" s="44" t="s">
        <v>10</v>
      </c>
      <c r="D42" s="37">
        <v>1.6673249999999997</v>
      </c>
      <c r="E42" s="23">
        <f t="shared" si="0"/>
        <v>376031.79891337495</v>
      </c>
      <c r="F42" s="38">
        <f t="shared" si="1"/>
        <v>695.27452499999993</v>
      </c>
    </row>
    <row r="43" spans="1:6">
      <c r="A43" s="44"/>
      <c r="B43" s="44" t="s">
        <v>301</v>
      </c>
      <c r="C43" s="44" t="s">
        <v>10</v>
      </c>
      <c r="D43" s="37">
        <v>1.6132894799999999</v>
      </c>
      <c r="E43" s="23">
        <f t="shared" si="0"/>
        <v>363845.16835795256</v>
      </c>
      <c r="F43" s="38">
        <f t="shared" si="1"/>
        <v>672.74171316000002</v>
      </c>
    </row>
    <row r="44" spans="1:6">
      <c r="A44" s="44"/>
      <c r="B44" s="44" t="s">
        <v>302</v>
      </c>
      <c r="C44" s="44" t="s">
        <v>10</v>
      </c>
      <c r="D44" s="37">
        <v>1.4790520799999998</v>
      </c>
      <c r="E44" s="23">
        <f t="shared" si="0"/>
        <v>333570.60820713954</v>
      </c>
      <c r="F44" s="38">
        <f t="shared" si="1"/>
        <v>616.76471735999985</v>
      </c>
    </row>
    <row r="45" spans="1:6">
      <c r="A45" s="44"/>
      <c r="B45" s="44" t="s">
        <v>303</v>
      </c>
      <c r="C45" s="44" t="s">
        <v>10</v>
      </c>
      <c r="D45" s="37">
        <v>1.4563781627999999</v>
      </c>
      <c r="E45" s="23">
        <f t="shared" si="0"/>
        <v>328456.95977439312</v>
      </c>
      <c r="F45" s="38">
        <f t="shared" si="1"/>
        <v>607.30969388759991</v>
      </c>
    </row>
    <row r="46" spans="1:6">
      <c r="A46" s="44"/>
      <c r="B46" s="44" t="s">
        <v>304</v>
      </c>
      <c r="C46" s="44" t="s">
        <v>10</v>
      </c>
      <c r="D46" s="37">
        <v>1.4235022032</v>
      </c>
      <c r="E46" s="23">
        <f t="shared" si="0"/>
        <v>321042.44477018499</v>
      </c>
      <c r="F46" s="38">
        <f t="shared" si="1"/>
        <v>593.60041873440002</v>
      </c>
    </row>
    <row r="47" spans="1:6">
      <c r="A47" s="44"/>
      <c r="B47" s="44" t="s">
        <v>305</v>
      </c>
      <c r="C47" s="44" t="s">
        <v>10</v>
      </c>
      <c r="D47" s="37">
        <v>1.4107130399999999</v>
      </c>
      <c r="E47" s="23">
        <f t="shared" si="0"/>
        <v>318158.10485763475</v>
      </c>
      <c r="F47" s="38">
        <f t="shared" si="1"/>
        <v>588.26733767999997</v>
      </c>
    </row>
    <row r="48" spans="1:6">
      <c r="A48" s="44"/>
      <c r="B48" s="44" t="s">
        <v>306</v>
      </c>
      <c r="C48" s="44" t="s">
        <v>10</v>
      </c>
      <c r="D48" s="37">
        <v>1.2974898948</v>
      </c>
      <c r="E48" s="23">
        <f t="shared" si="0"/>
        <v>292622.88948679453</v>
      </c>
      <c r="F48" s="38">
        <f t="shared" si="1"/>
        <v>541.05328613159998</v>
      </c>
    </row>
    <row r="49" spans="1:6">
      <c r="A49" s="43"/>
      <c r="B49" s="43" t="s">
        <v>307</v>
      </c>
      <c r="C49" s="43" t="s">
        <v>10</v>
      </c>
      <c r="D49" s="37">
        <v>1.2935603999999998</v>
      </c>
      <c r="E49" s="23">
        <f t="shared" si="0"/>
        <v>291736.67054419796</v>
      </c>
      <c r="F49" s="38">
        <f t="shared" si="1"/>
        <v>539.41468679999991</v>
      </c>
    </row>
    <row r="50" spans="1:6">
      <c r="A50" s="43"/>
      <c r="B50" s="43" t="s">
        <v>308</v>
      </c>
      <c r="C50" s="43" t="s">
        <v>10</v>
      </c>
      <c r="D50" s="37">
        <v>1.1861704799999999</v>
      </c>
      <c r="E50" s="23">
        <f t="shared" si="0"/>
        <v>267517.02242354758</v>
      </c>
      <c r="F50" s="38">
        <f t="shared" si="1"/>
        <v>494.63309015999994</v>
      </c>
    </row>
    <row r="51" spans="1:6">
      <c r="A51" s="44"/>
      <c r="B51" s="44" t="s">
        <v>309</v>
      </c>
      <c r="C51" s="44" t="s">
        <v>10</v>
      </c>
      <c r="D51" s="37">
        <v>1.3896979676999999</v>
      </c>
      <c r="E51" s="23">
        <f t="shared" si="0"/>
        <v>313418.57570689113</v>
      </c>
      <c r="F51" s="38">
        <f t="shared" si="1"/>
        <v>579.50405253089991</v>
      </c>
    </row>
    <row r="52" spans="1:6">
      <c r="A52" s="43"/>
      <c r="B52" s="43" t="s">
        <v>310</v>
      </c>
      <c r="C52" s="43" t="s">
        <v>10</v>
      </c>
      <c r="D52" s="37">
        <v>2.0125847279999998</v>
      </c>
      <c r="E52" s="23">
        <f t="shared" si="0"/>
        <v>453898.2236429163</v>
      </c>
      <c r="F52" s="38">
        <f t="shared" si="1"/>
        <v>839.24783157599995</v>
      </c>
    </row>
    <row r="53" spans="1:6">
      <c r="A53" s="43"/>
      <c r="B53" s="43" t="s">
        <v>311</v>
      </c>
      <c r="C53" s="43" t="s">
        <v>10</v>
      </c>
      <c r="D53" s="37">
        <v>1.5339389999999999</v>
      </c>
      <c r="E53" s="23">
        <f t="shared" si="0"/>
        <v>345949.25500030495</v>
      </c>
      <c r="F53" s="38">
        <f t="shared" si="1"/>
        <v>639.65256299999999</v>
      </c>
    </row>
    <row r="54" spans="1:6">
      <c r="A54" s="44"/>
      <c r="B54" s="44" t="s">
        <v>312</v>
      </c>
      <c r="C54" s="44" t="s">
        <v>10</v>
      </c>
      <c r="D54" s="37">
        <v>8.9719396799999984</v>
      </c>
      <c r="E54" s="23">
        <f t="shared" si="0"/>
        <v>2023441.5111707011</v>
      </c>
      <c r="F54" s="38">
        <f t="shared" si="1"/>
        <v>3741.2988465599992</v>
      </c>
    </row>
    <row r="55" spans="1:6">
      <c r="A55" s="44"/>
      <c r="B55" s="44" t="s">
        <v>313</v>
      </c>
      <c r="C55" s="44" t="s">
        <v>10</v>
      </c>
      <c r="D55" s="37">
        <v>2.8997719079999995</v>
      </c>
      <c r="E55" s="23">
        <f t="shared" si="0"/>
        <v>653985.54391238035</v>
      </c>
      <c r="F55" s="38">
        <f t="shared" si="1"/>
        <v>1209.2048856359997</v>
      </c>
    </row>
    <row r="56" spans="1:6">
      <c r="A56" s="44"/>
      <c r="B56" s="44" t="s">
        <v>314</v>
      </c>
      <c r="C56" s="44" t="s">
        <v>10</v>
      </c>
      <c r="D56" s="37">
        <v>1.8768829199999999</v>
      </c>
      <c r="E56" s="23">
        <f t="shared" si="0"/>
        <v>423293.39556318539</v>
      </c>
      <c r="F56" s="38">
        <f t="shared" si="1"/>
        <v>782.66017763999992</v>
      </c>
    </row>
    <row r="57" spans="1:6">
      <c r="A57" s="43"/>
      <c r="B57" s="43" t="s">
        <v>315</v>
      </c>
      <c r="C57" s="43" t="s">
        <v>10</v>
      </c>
      <c r="D57" s="37">
        <v>1.8705371519999998</v>
      </c>
      <c r="E57" s="23">
        <f t="shared" si="0"/>
        <v>421862.23453787417</v>
      </c>
      <c r="F57" s="38">
        <f t="shared" si="1"/>
        <v>780.01399238399995</v>
      </c>
    </row>
    <row r="58" spans="1:6">
      <c r="A58" s="44"/>
      <c r="B58" s="44" t="s">
        <v>316</v>
      </c>
      <c r="C58" s="44" t="s">
        <v>10</v>
      </c>
      <c r="D58" s="37">
        <v>1.8113506619999997</v>
      </c>
      <c r="E58" s="23">
        <f t="shared" si="0"/>
        <v>408513.90574410663</v>
      </c>
      <c r="F58" s="38">
        <f t="shared" si="1"/>
        <v>755.33322605399985</v>
      </c>
    </row>
    <row r="59" spans="1:6">
      <c r="A59" s="44"/>
      <c r="B59" s="44" t="s">
        <v>317</v>
      </c>
      <c r="C59" s="44" t="s">
        <v>10</v>
      </c>
      <c r="D59" s="37">
        <v>1.780964196</v>
      </c>
      <c r="E59" s="23">
        <f t="shared" si="0"/>
        <v>401660.84621905902</v>
      </c>
      <c r="F59" s="38">
        <f t="shared" si="1"/>
        <v>742.66206973199996</v>
      </c>
    </row>
    <row r="60" spans="1:6">
      <c r="A60" s="44"/>
      <c r="B60" s="44" t="s">
        <v>318</v>
      </c>
      <c r="C60" s="44" t="s">
        <v>10</v>
      </c>
      <c r="D60" s="37">
        <v>1.7692733387999997</v>
      </c>
      <c r="E60" s="23">
        <f t="shared" si="0"/>
        <v>399024.20725319721</v>
      </c>
      <c r="F60" s="38">
        <f t="shared" si="1"/>
        <v>737.7869822795999</v>
      </c>
    </row>
    <row r="61" spans="1:6">
      <c r="A61" s="44"/>
      <c r="B61" s="44" t="s">
        <v>319</v>
      </c>
      <c r="C61" s="44" t="s">
        <v>10</v>
      </c>
      <c r="D61" s="37">
        <v>1.6132894799999999</v>
      </c>
      <c r="E61" s="23">
        <f t="shared" si="0"/>
        <v>363845.16835795256</v>
      </c>
      <c r="F61" s="38">
        <f t="shared" si="1"/>
        <v>672.74171316000002</v>
      </c>
    </row>
    <row r="62" spans="1:6">
      <c r="A62" s="44"/>
      <c r="B62" s="44" t="s">
        <v>320</v>
      </c>
      <c r="C62" s="44" t="s">
        <v>10</v>
      </c>
      <c r="D62" s="37">
        <v>1.36189944</v>
      </c>
      <c r="E62" s="23">
        <f t="shared" si="0"/>
        <v>307149.1738937028</v>
      </c>
      <c r="F62" s="38">
        <f t="shared" si="1"/>
        <v>567.91206648000002</v>
      </c>
    </row>
    <row r="63" spans="1:6">
      <c r="A63" s="44"/>
      <c r="B63" s="44" t="s">
        <v>321</v>
      </c>
      <c r="C63" s="44" t="s">
        <v>10</v>
      </c>
      <c r="D63" s="37">
        <v>1.3600201163999999</v>
      </c>
      <c r="E63" s="23">
        <f t="shared" si="0"/>
        <v>306725.33005159139</v>
      </c>
      <c r="F63" s="38">
        <f t="shared" si="1"/>
        <v>567.12838853879998</v>
      </c>
    </row>
    <row r="64" spans="1:6">
      <c r="A64" s="44"/>
      <c r="B64" s="44" t="s">
        <v>322</v>
      </c>
      <c r="C64" s="44" t="s">
        <v>10</v>
      </c>
      <c r="D64" s="37">
        <v>1.05925512</v>
      </c>
      <c r="E64" s="23">
        <f t="shared" si="0"/>
        <v>238893.8019173244</v>
      </c>
      <c r="F64" s="38">
        <f t="shared" si="1"/>
        <v>441.70938503999997</v>
      </c>
    </row>
    <row r="65" spans="1:6">
      <c r="A65" s="44"/>
      <c r="B65" s="44" t="s">
        <v>323</v>
      </c>
      <c r="C65" s="44" t="s">
        <v>10</v>
      </c>
      <c r="D65" s="37">
        <v>1.2109950539999998</v>
      </c>
      <c r="E65" s="23">
        <f t="shared" si="0"/>
        <v>273115.70847364469</v>
      </c>
      <c r="F65" s="38">
        <f t="shared" si="1"/>
        <v>504.98493751799992</v>
      </c>
    </row>
    <row r="66" spans="1:6">
      <c r="A66" s="44"/>
      <c r="B66" s="44" t="s">
        <v>324</v>
      </c>
      <c r="C66" s="44" t="s">
        <v>10</v>
      </c>
      <c r="D66" s="37">
        <v>2.2622662919999996</v>
      </c>
      <c r="E66" s="23">
        <f t="shared" si="0"/>
        <v>510208.90552342846</v>
      </c>
      <c r="F66" s="38">
        <f t="shared" si="1"/>
        <v>943.36504376399989</v>
      </c>
    </row>
    <row r="67" spans="1:6">
      <c r="A67" s="44"/>
      <c r="B67" s="44" t="s">
        <v>325</v>
      </c>
      <c r="C67" s="44" t="s">
        <v>10</v>
      </c>
      <c r="D67" s="37">
        <v>2.0291813519999997</v>
      </c>
      <c r="E67" s="23">
        <f t="shared" si="0"/>
        <v>457641.26017065317</v>
      </c>
      <c r="F67" s="38">
        <f t="shared" si="1"/>
        <v>846.16862378399992</v>
      </c>
    </row>
    <row r="68" spans="1:6">
      <c r="A68" s="44"/>
      <c r="B68" s="44" t="s">
        <v>326</v>
      </c>
      <c r="C68" s="44" t="s">
        <v>10</v>
      </c>
      <c r="D68" s="37">
        <v>1.00522563</v>
      </c>
      <c r="E68" s="23">
        <f t="shared" si="0"/>
        <v>226708.53130777183</v>
      </c>
      <c r="F68" s="38">
        <f t="shared" si="1"/>
        <v>419.17908770999998</v>
      </c>
    </row>
    <row r="69" spans="1:6">
      <c r="A69" s="44"/>
      <c r="B69" s="44" t="s">
        <v>327</v>
      </c>
      <c r="C69" s="44" t="s">
        <v>10</v>
      </c>
      <c r="D69" s="37">
        <v>7.1658364799999994</v>
      </c>
      <c r="E69" s="23">
        <f t="shared" si="0"/>
        <v>1616111.0655052175</v>
      </c>
      <c r="F69" s="38">
        <f t="shared" si="1"/>
        <v>2988.1538121599997</v>
      </c>
    </row>
    <row r="70" spans="1:6">
      <c r="A70" s="44"/>
      <c r="B70" s="44" t="s">
        <v>328</v>
      </c>
      <c r="C70" s="44" t="s">
        <v>10</v>
      </c>
      <c r="D70" s="37">
        <v>4.6214275799999998</v>
      </c>
      <c r="E70" s="23">
        <f t="shared" si="0"/>
        <v>1042270.539010262</v>
      </c>
      <c r="F70" s="38">
        <f t="shared" si="1"/>
        <v>1927.1353008599999</v>
      </c>
    </row>
    <row r="71" spans="1:6">
      <c r="A71" s="44"/>
      <c r="B71" s="44" t="s">
        <v>329</v>
      </c>
      <c r="C71" s="44" t="s">
        <v>10</v>
      </c>
      <c r="D71" s="37">
        <v>4.5936618000000005</v>
      </c>
      <c r="E71" s="23">
        <f t="shared" si="0"/>
        <v>1036008.5227856911</v>
      </c>
      <c r="F71" s="38">
        <f t="shared" si="1"/>
        <v>1915.5569706000001</v>
      </c>
    </row>
    <row r="72" spans="1:6">
      <c r="A72" s="44"/>
      <c r="B72" s="44" t="s">
        <v>330</v>
      </c>
      <c r="C72" s="44" t="s">
        <v>10</v>
      </c>
      <c r="D72" s="37">
        <v>4.2084645239999992</v>
      </c>
      <c r="E72" s="23">
        <f t="shared" si="0"/>
        <v>949134.98305539717</v>
      </c>
      <c r="F72" s="38">
        <f t="shared" si="1"/>
        <v>1754.9297065079998</v>
      </c>
    </row>
    <row r="73" spans="1:6">
      <c r="A73" s="44"/>
      <c r="B73" s="44" t="s">
        <v>331</v>
      </c>
      <c r="C73" s="44" t="s">
        <v>10</v>
      </c>
      <c r="D73" s="37">
        <v>3.1704433199999995</v>
      </c>
      <c r="E73" s="23">
        <f t="shared" si="0"/>
        <v>715030.06610738323</v>
      </c>
      <c r="F73" s="38">
        <f t="shared" si="1"/>
        <v>1322.0748644399998</v>
      </c>
    </row>
    <row r="74" spans="1:6">
      <c r="A74" s="44"/>
      <c r="B74" s="44" t="s">
        <v>332</v>
      </c>
      <c r="C74" s="44" t="s">
        <v>10</v>
      </c>
      <c r="D74" s="37">
        <v>2.8263074399999999</v>
      </c>
      <c r="E74" s="23">
        <f t="shared" si="0"/>
        <v>637417.10281166271</v>
      </c>
      <c r="F74" s="38">
        <f t="shared" si="1"/>
        <v>1178.57020248</v>
      </c>
    </row>
    <row r="75" spans="1:6">
      <c r="A75" s="44"/>
      <c r="B75" s="44" t="s">
        <v>333</v>
      </c>
      <c r="C75" s="44" t="s">
        <v>10</v>
      </c>
      <c r="D75" s="37">
        <v>2.2610215451999998</v>
      </c>
      <c r="E75" s="23">
        <f t="shared" si="0"/>
        <v>509928.17778384819</v>
      </c>
      <c r="F75" s="38">
        <f t="shared" si="1"/>
        <v>942.84598434839995</v>
      </c>
    </row>
    <row r="76" spans="1:6">
      <c r="A76" s="44"/>
      <c r="B76" s="44" t="s">
        <v>334</v>
      </c>
      <c r="C76" s="44" t="s">
        <v>10</v>
      </c>
      <c r="D76" s="37">
        <v>2.1529482347999997</v>
      </c>
      <c r="E76" s="23">
        <f t="shared" si="0"/>
        <v>485554.40462970274</v>
      </c>
      <c r="F76" s="38">
        <f t="shared" si="1"/>
        <v>897.77941391159993</v>
      </c>
    </row>
    <row r="77" spans="1:6">
      <c r="A77" s="44"/>
      <c r="B77" s="44" t="s">
        <v>335</v>
      </c>
      <c r="C77" s="44" t="s">
        <v>10</v>
      </c>
      <c r="D77" s="37">
        <v>1.9226700767999998</v>
      </c>
      <c r="E77" s="23">
        <f t="shared" si="0"/>
        <v>433619.77280735358</v>
      </c>
      <c r="F77" s="38">
        <f t="shared" si="1"/>
        <v>801.75342202559989</v>
      </c>
    </row>
    <row r="78" spans="1:6">
      <c r="A78" s="44"/>
      <c r="B78" s="44" t="s">
        <v>336</v>
      </c>
      <c r="C78" s="44" t="s">
        <v>10</v>
      </c>
      <c r="D78" s="37">
        <v>1.5686193599999998</v>
      </c>
      <c r="E78" s="23">
        <f t="shared" si="0"/>
        <v>353770.71641770314</v>
      </c>
      <c r="F78" s="38">
        <f t="shared" si="1"/>
        <v>654.11427311999989</v>
      </c>
    </row>
    <row r="79" spans="1:6">
      <c r="A79" s="44"/>
      <c r="B79" s="44" t="s">
        <v>337</v>
      </c>
      <c r="C79" s="44" t="s">
        <v>10</v>
      </c>
      <c r="D79" s="37">
        <v>1.5295985628</v>
      </c>
      <c r="E79" s="23">
        <f t="shared" si="0"/>
        <v>344970.35622029117</v>
      </c>
      <c r="F79" s="38">
        <f t="shared" si="1"/>
        <v>637.8426006876</v>
      </c>
    </row>
    <row r="80" spans="1:6">
      <c r="A80" s="44"/>
      <c r="B80" s="44" t="s">
        <v>338</v>
      </c>
      <c r="C80" s="44" t="s">
        <v>10</v>
      </c>
      <c r="D80" s="37">
        <v>1.3243129679999999</v>
      </c>
      <c r="E80" s="23">
        <f t="shared" si="0"/>
        <v>298672.29705147515</v>
      </c>
      <c r="F80" s="38">
        <f t="shared" si="1"/>
        <v>552.23850765599991</v>
      </c>
    </row>
    <row r="81" spans="1:6">
      <c r="A81" s="44"/>
      <c r="B81" s="44" t="s">
        <v>339</v>
      </c>
      <c r="C81" s="44" t="s">
        <v>10</v>
      </c>
      <c r="D81" s="37">
        <v>1.5205436399999999</v>
      </c>
      <c r="E81" s="23">
        <f t="shared" si="0"/>
        <v>342928.19952648174</v>
      </c>
      <c r="F81" s="38">
        <f t="shared" si="1"/>
        <v>634.06669787999999</v>
      </c>
    </row>
    <row r="82" spans="1:6">
      <c r="A82" s="44"/>
      <c r="B82" s="44" t="s">
        <v>340</v>
      </c>
      <c r="C82" s="44" t="s">
        <v>10</v>
      </c>
      <c r="D82" s="37">
        <v>3.6859149359999996</v>
      </c>
      <c r="E82" s="23">
        <f t="shared" si="0"/>
        <v>831284.37708650518</v>
      </c>
      <c r="F82" s="38">
        <f t="shared" si="1"/>
        <v>1537.0265283119998</v>
      </c>
    </row>
    <row r="83" spans="1:6">
      <c r="A83" s="44"/>
      <c r="B83" s="44" t="s">
        <v>341</v>
      </c>
      <c r="C83" s="44" t="s">
        <v>10</v>
      </c>
      <c r="D83" s="37">
        <v>3.4974944399999996</v>
      </c>
      <c r="E83" s="23">
        <f t="shared" si="0"/>
        <v>788789.90356572776</v>
      </c>
      <c r="F83" s="38">
        <f t="shared" si="1"/>
        <v>1458.45518148</v>
      </c>
    </row>
    <row r="84" spans="1:6">
      <c r="A84" s="44"/>
      <c r="B84" s="44" t="s">
        <v>342</v>
      </c>
      <c r="C84" s="44" t="s">
        <v>10</v>
      </c>
      <c r="D84" s="37">
        <v>1.1933025299999998</v>
      </c>
      <c r="E84" s="23">
        <f t="shared" si="0"/>
        <v>269125.51362438727</v>
      </c>
      <c r="F84" s="38">
        <f t="shared" si="1"/>
        <v>497.60715500999987</v>
      </c>
    </row>
    <row r="85" spans="1:6">
      <c r="A85" s="44"/>
      <c r="B85" s="44" t="s">
        <v>343</v>
      </c>
      <c r="C85" s="44" t="s">
        <v>10</v>
      </c>
      <c r="D85" s="37">
        <v>1.0738991999999998</v>
      </c>
      <c r="E85" s="23">
        <f t="shared" si="0"/>
        <v>242196.48120650396</v>
      </c>
      <c r="F85" s="38">
        <f t="shared" si="1"/>
        <v>447.81596639999992</v>
      </c>
    </row>
    <row r="86" spans="1:6">
      <c r="A86" s="44"/>
      <c r="B86" s="44" t="s">
        <v>344</v>
      </c>
      <c r="C86" s="44" t="s">
        <v>10</v>
      </c>
      <c r="D86" s="37">
        <v>2.1939329279999997</v>
      </c>
      <c r="E86" s="23">
        <f t="shared" si="0"/>
        <v>494797.68228217529</v>
      </c>
      <c r="F86" s="38">
        <f t="shared" si="1"/>
        <v>914.87003097599984</v>
      </c>
    </row>
    <row r="87" spans="1:6">
      <c r="A87" s="44"/>
      <c r="B87" s="44" t="s">
        <v>345</v>
      </c>
      <c r="C87" s="44" t="s">
        <v>10</v>
      </c>
      <c r="D87" s="37">
        <v>3.9631761839999995</v>
      </c>
      <c r="E87" s="23">
        <f t="shared" si="0"/>
        <v>893815.10496163892</v>
      </c>
      <c r="F87" s="38">
        <f t="shared" si="1"/>
        <v>1652.6444687279998</v>
      </c>
    </row>
    <row r="88" spans="1:6">
      <c r="A88" s="43"/>
      <c r="B88" s="43" t="s">
        <v>346</v>
      </c>
      <c r="C88" s="43" t="s">
        <v>10</v>
      </c>
      <c r="D88" s="37">
        <v>1.6584420599999998</v>
      </c>
      <c r="E88" s="23">
        <f t="shared" si="0"/>
        <v>374028.42949958966</v>
      </c>
      <c r="F88" s="38">
        <f t="shared" si="1"/>
        <v>691.57033901999989</v>
      </c>
    </row>
    <row r="89" spans="1:6">
      <c r="A89" s="44"/>
      <c r="B89" s="44" t="s">
        <v>347</v>
      </c>
      <c r="C89" s="44" t="s">
        <v>10</v>
      </c>
      <c r="D89" s="37">
        <v>9.0035549999999986</v>
      </c>
      <c r="E89" s="23">
        <f t="shared" si="0"/>
        <v>2030571.7141322247</v>
      </c>
      <c r="F89" s="38">
        <f t="shared" si="1"/>
        <v>3754.4824349999994</v>
      </c>
    </row>
    <row r="90" spans="1:6">
      <c r="A90" s="44"/>
      <c r="B90" s="44" t="s">
        <v>348</v>
      </c>
      <c r="C90" s="44" t="s">
        <v>10</v>
      </c>
      <c r="D90" s="37">
        <v>5.7070420439999996</v>
      </c>
      <c r="E90" s="23">
        <f t="shared" si="0"/>
        <v>1287109.1636481097</v>
      </c>
      <c r="F90" s="38">
        <f t="shared" si="1"/>
        <v>2379.8365323479998</v>
      </c>
    </row>
    <row r="91" spans="1:6">
      <c r="A91" s="44"/>
      <c r="B91" s="44" t="s">
        <v>349</v>
      </c>
      <c r="C91" s="44" t="s">
        <v>10</v>
      </c>
      <c r="D91" s="37">
        <v>3.7835421359999999</v>
      </c>
      <c r="E91" s="23">
        <f t="shared" si="0"/>
        <v>853302.23901436932</v>
      </c>
      <c r="F91" s="38">
        <f t="shared" si="1"/>
        <v>1577.7370707119999</v>
      </c>
    </row>
    <row r="92" spans="1:6">
      <c r="A92" s="44"/>
      <c r="B92" s="44" t="s">
        <v>350</v>
      </c>
      <c r="C92" s="44" t="s">
        <v>10</v>
      </c>
      <c r="D92" s="37">
        <v>3.0899008799999996</v>
      </c>
      <c r="E92" s="23">
        <f t="shared" si="0"/>
        <v>696865.33001689555</v>
      </c>
      <c r="F92" s="38">
        <f t="shared" si="1"/>
        <v>1288.4886669599998</v>
      </c>
    </row>
    <row r="93" spans="1:6">
      <c r="A93" s="44"/>
      <c r="B93" s="44" t="s">
        <v>351</v>
      </c>
      <c r="C93" s="44" t="s">
        <v>10</v>
      </c>
      <c r="D93" s="37">
        <v>1.820015076</v>
      </c>
      <c r="E93" s="23">
        <f t="shared" si="0"/>
        <v>410467.99099020462</v>
      </c>
      <c r="F93" s="38">
        <f t="shared" si="1"/>
        <v>758.94628669200006</v>
      </c>
    </row>
    <row r="94" spans="1:6">
      <c r="A94" s="44"/>
      <c r="B94" s="44" t="s">
        <v>352</v>
      </c>
      <c r="C94" s="44" t="s">
        <v>10</v>
      </c>
      <c r="D94" s="37">
        <v>1.1333649599999998</v>
      </c>
      <c r="E94" s="23">
        <f t="shared" si="0"/>
        <v>255607.79376197513</v>
      </c>
      <c r="F94" s="38">
        <f t="shared" si="1"/>
        <v>472.61318831999989</v>
      </c>
    </row>
    <row r="95" spans="1:6">
      <c r="A95" s="44"/>
      <c r="B95" s="44" t="s">
        <v>353</v>
      </c>
      <c r="C95" s="44" t="s">
        <v>10</v>
      </c>
      <c r="D95" s="37">
        <v>1.7865777599999999</v>
      </c>
      <c r="E95" s="23">
        <f t="shared" si="0"/>
        <v>402926.87327991117</v>
      </c>
      <c r="F95" s="38">
        <f t="shared" si="1"/>
        <v>745.00292591999994</v>
      </c>
    </row>
    <row r="96" spans="1:6">
      <c r="A96" s="44"/>
      <c r="B96" s="44" t="s">
        <v>354</v>
      </c>
      <c r="C96" s="44" t="s">
        <v>10</v>
      </c>
      <c r="D96" s="37">
        <v>1.2593908799999998</v>
      </c>
      <c r="E96" s="23">
        <f t="shared" si="0"/>
        <v>284030.41886944557</v>
      </c>
      <c r="F96" s="38">
        <f t="shared" si="1"/>
        <v>525.16599695999992</v>
      </c>
    </row>
    <row r="97" spans="1:6">
      <c r="A97" s="44"/>
      <c r="B97" s="44" t="s">
        <v>355</v>
      </c>
      <c r="C97" s="44" t="s">
        <v>10</v>
      </c>
      <c r="D97" s="37">
        <v>4.0149185999999997</v>
      </c>
      <c r="E97" s="23">
        <f t="shared" si="0"/>
        <v>905484.57178340689</v>
      </c>
      <c r="F97" s="38">
        <f t="shared" si="1"/>
        <v>1674.2210561999998</v>
      </c>
    </row>
    <row r="98" spans="1:6">
      <c r="A98" s="44"/>
      <c r="B98" s="44" t="s">
        <v>356</v>
      </c>
      <c r="C98" s="44" t="s">
        <v>10</v>
      </c>
      <c r="D98" s="37">
        <v>3.8513930399999996</v>
      </c>
      <c r="E98" s="23">
        <f t="shared" si="0"/>
        <v>868604.65305423469</v>
      </c>
      <c r="F98" s="38">
        <f t="shared" si="1"/>
        <v>1606.0308976799997</v>
      </c>
    </row>
    <row r="99" spans="1:6">
      <c r="A99" s="44"/>
      <c r="B99" s="44" t="s">
        <v>357</v>
      </c>
      <c r="C99" s="44" t="s">
        <v>10</v>
      </c>
      <c r="D99" s="37">
        <v>2.0779949519999996</v>
      </c>
      <c r="E99" s="23">
        <f t="shared" si="0"/>
        <v>468650.19113458513</v>
      </c>
      <c r="F99" s="38">
        <f t="shared" si="1"/>
        <v>866.52389498399987</v>
      </c>
    </row>
    <row r="100" spans="1:6">
      <c r="A100" s="44"/>
      <c r="B100" s="44" t="s">
        <v>358</v>
      </c>
      <c r="C100" s="44" t="s">
        <v>10</v>
      </c>
      <c r="D100" s="37">
        <v>1.2071603279999998</v>
      </c>
      <c r="E100" s="23">
        <f t="shared" si="0"/>
        <v>272250.8627380383</v>
      </c>
      <c r="F100" s="38">
        <f t="shared" si="1"/>
        <v>503.38585677599991</v>
      </c>
    </row>
    <row r="101" spans="1:6">
      <c r="A101" s="44"/>
      <c r="B101" s="44" t="s">
        <v>359</v>
      </c>
      <c r="C101" s="44" t="s">
        <v>10</v>
      </c>
      <c r="D101" s="37">
        <v>4.5152579999999993</v>
      </c>
      <c r="E101" s="23">
        <f t="shared" si="0"/>
        <v>1018326.1141637098</v>
      </c>
      <c r="F101" s="38">
        <f t="shared" si="1"/>
        <v>1882.8625859999997</v>
      </c>
    </row>
    <row r="102" spans="1:6">
      <c r="A102" s="44"/>
      <c r="B102" s="44" t="s">
        <v>360</v>
      </c>
      <c r="C102" s="44" t="s">
        <v>10</v>
      </c>
      <c r="D102" s="37">
        <v>2.6499671099999995</v>
      </c>
      <c r="E102" s="23">
        <f t="shared" si="0"/>
        <v>597647.06906846433</v>
      </c>
      <c r="F102" s="38">
        <f t="shared" si="1"/>
        <v>1105.0362848699997</v>
      </c>
    </row>
    <row r="103" spans="1:6">
      <c r="A103" s="43"/>
      <c r="B103" s="43" t="s">
        <v>361</v>
      </c>
      <c r="C103" s="43" t="s">
        <v>10</v>
      </c>
      <c r="D103" s="37">
        <v>1.5792966000000002</v>
      </c>
      <c r="E103" s="23">
        <f t="shared" si="0"/>
        <v>356178.75430151704</v>
      </c>
      <c r="F103" s="38">
        <f t="shared" si="1"/>
        <v>658.56668220000006</v>
      </c>
    </row>
    <row r="104" spans="1:6">
      <c r="A104" s="44"/>
      <c r="B104" s="44" t="s">
        <v>362</v>
      </c>
      <c r="C104" s="44" t="s">
        <v>10</v>
      </c>
      <c r="D104" s="37">
        <v>2.0336148000000001</v>
      </c>
      <c r="E104" s="23">
        <f t="shared" si="0"/>
        <v>458641.13567592599</v>
      </c>
      <c r="F104" s="38">
        <f t="shared" si="1"/>
        <v>848.01737160000005</v>
      </c>
    </row>
    <row r="105" spans="1:6">
      <c r="A105" s="43"/>
      <c r="B105" s="43" t="s">
        <v>363</v>
      </c>
      <c r="C105" s="43" t="s">
        <v>10</v>
      </c>
      <c r="D105" s="37">
        <v>1.1983738799999999</v>
      </c>
      <c r="E105" s="23">
        <f t="shared" si="0"/>
        <v>270269.25516453059</v>
      </c>
      <c r="F105" s="38">
        <f t="shared" si="1"/>
        <v>499.72190795999995</v>
      </c>
    </row>
    <row r="106" spans="1:6">
      <c r="A106" s="44"/>
      <c r="B106" s="44" t="s">
        <v>364</v>
      </c>
      <c r="C106" s="44" t="s">
        <v>10</v>
      </c>
      <c r="D106" s="37">
        <v>2.2231389599999996</v>
      </c>
      <c r="E106" s="23">
        <f t="shared" si="0"/>
        <v>501384.51853310509</v>
      </c>
      <c r="F106" s="38">
        <f t="shared" si="1"/>
        <v>927.0489463199998</v>
      </c>
    </row>
    <row r="107" spans="1:6">
      <c r="A107" s="43"/>
      <c r="B107" s="43" t="s">
        <v>365</v>
      </c>
      <c r="C107" s="43" t="s">
        <v>10</v>
      </c>
      <c r="D107" s="37">
        <v>1.0446110399999999</v>
      </c>
      <c r="E107" s="23">
        <f t="shared" si="0"/>
        <v>235591.12262814477</v>
      </c>
      <c r="F107" s="38">
        <f t="shared" si="1"/>
        <v>435.60280367999997</v>
      </c>
    </row>
    <row r="108" spans="1:6">
      <c r="A108" s="44"/>
      <c r="B108" s="44" t="s">
        <v>366</v>
      </c>
      <c r="C108" s="44" t="s">
        <v>10</v>
      </c>
      <c r="D108" s="37">
        <v>2.7208024199999996</v>
      </c>
      <c r="E108" s="23">
        <f t="shared" si="0"/>
        <v>613622.55617858784</v>
      </c>
      <c r="F108" s="38">
        <f t="shared" si="1"/>
        <v>1134.5746091399999</v>
      </c>
    </row>
    <row r="109" spans="1:6">
      <c r="A109" s="44"/>
      <c r="B109" s="44" t="s">
        <v>367</v>
      </c>
      <c r="C109" s="44" t="s">
        <v>10</v>
      </c>
      <c r="D109" s="37">
        <v>2.0804889000000002</v>
      </c>
      <c r="E109" s="23">
        <f t="shared" si="0"/>
        <v>469212.65121455555</v>
      </c>
      <c r="F109" s="38">
        <f t="shared" si="1"/>
        <v>867.56387130000007</v>
      </c>
    </row>
    <row r="110" spans="1:6">
      <c r="A110" s="44"/>
      <c r="B110" s="44" t="s">
        <v>368</v>
      </c>
      <c r="C110" s="44" t="s">
        <v>10</v>
      </c>
      <c r="D110" s="37">
        <v>1.5660757000000001</v>
      </c>
      <c r="E110" s="23">
        <f t="shared" si="0"/>
        <v>353197.0447906215</v>
      </c>
      <c r="F110" s="38">
        <f t="shared" si="1"/>
        <v>653.05356690000008</v>
      </c>
    </row>
    <row r="111" spans="1:6">
      <c r="A111" s="44" t="s">
        <v>71</v>
      </c>
      <c r="B111" s="44" t="s">
        <v>369</v>
      </c>
      <c r="C111" s="44" t="s">
        <v>10</v>
      </c>
      <c r="D111" s="37">
        <v>7.993471067999999</v>
      </c>
      <c r="E111" s="23">
        <f t="shared" si="0"/>
        <v>1802767.4899986845</v>
      </c>
      <c r="F111" s="38">
        <f t="shared" si="1"/>
        <v>3333.2774353559994</v>
      </c>
    </row>
    <row r="112" spans="1:6">
      <c r="A112" s="44" t="s">
        <v>71</v>
      </c>
      <c r="B112" s="44" t="s">
        <v>370</v>
      </c>
      <c r="C112" s="44" t="s">
        <v>10</v>
      </c>
      <c r="D112" s="37">
        <v>7.8394641599999995</v>
      </c>
      <c r="E112" s="23">
        <f t="shared" si="0"/>
        <v>1768034.3128074789</v>
      </c>
      <c r="F112" s="38">
        <f t="shared" si="1"/>
        <v>3269.0565547199999</v>
      </c>
    </row>
    <row r="113" spans="1:6">
      <c r="A113" s="44" t="s">
        <v>71</v>
      </c>
      <c r="B113" s="43" t="s">
        <v>371</v>
      </c>
      <c r="C113" s="43" t="s">
        <v>10</v>
      </c>
      <c r="D113" s="37">
        <v>6.4011714359999985</v>
      </c>
      <c r="E113" s="23">
        <f t="shared" si="0"/>
        <v>1443656.1619552225</v>
      </c>
      <c r="F113" s="38">
        <f t="shared" si="1"/>
        <v>2669.2884888119993</v>
      </c>
    </row>
    <row r="114" spans="1:6">
      <c r="A114" s="44" t="s">
        <v>71</v>
      </c>
      <c r="B114" s="43" t="s">
        <v>372</v>
      </c>
      <c r="C114" s="43" t="s">
        <v>10</v>
      </c>
      <c r="D114" s="37">
        <v>4.9616583719999996</v>
      </c>
      <c r="E114" s="23">
        <f t="shared" si="0"/>
        <v>1119002.787828868</v>
      </c>
      <c r="F114" s="38">
        <f t="shared" si="1"/>
        <v>2069.0115411239999</v>
      </c>
    </row>
    <row r="115" spans="1:6">
      <c r="A115" s="44" t="s">
        <v>71</v>
      </c>
      <c r="B115" s="44" t="s">
        <v>373</v>
      </c>
      <c r="C115" s="44" t="s">
        <v>10</v>
      </c>
      <c r="D115" s="37">
        <v>4.4886545879999993</v>
      </c>
      <c r="E115" s="23">
        <f t="shared" si="0"/>
        <v>1012326.2467883669</v>
      </c>
      <c r="F115" s="38">
        <f t="shared" si="1"/>
        <v>1871.7689631959997</v>
      </c>
    </row>
    <row r="116" spans="1:6">
      <c r="A116" s="44" t="s">
        <v>71</v>
      </c>
      <c r="B116" s="44" t="s">
        <v>374</v>
      </c>
      <c r="C116" s="44" t="s">
        <v>10</v>
      </c>
      <c r="D116" s="37">
        <v>3.884098152</v>
      </c>
      <c r="E116" s="23">
        <f t="shared" si="0"/>
        <v>875980.63680006925</v>
      </c>
      <c r="F116" s="38">
        <f t="shared" si="1"/>
        <v>1619.668929384</v>
      </c>
    </row>
    <row r="117" spans="1:6">
      <c r="A117" s="44" t="s">
        <v>71</v>
      </c>
      <c r="B117" s="44" t="s">
        <v>375</v>
      </c>
      <c r="C117" s="44" t="s">
        <v>10</v>
      </c>
      <c r="D117" s="37">
        <v>3.7598675399999997</v>
      </c>
      <c r="E117" s="23">
        <f t="shared" si="0"/>
        <v>847962.90749686223</v>
      </c>
      <c r="F117" s="38">
        <f t="shared" si="1"/>
        <v>1567.8647641799998</v>
      </c>
    </row>
    <row r="118" spans="1:6">
      <c r="A118" s="44" t="s">
        <v>71</v>
      </c>
      <c r="B118" s="44" t="s">
        <v>376</v>
      </c>
      <c r="C118" s="44" t="s">
        <v>10</v>
      </c>
      <c r="D118" s="37">
        <v>3.6317318399999996</v>
      </c>
      <c r="E118" s="23">
        <f t="shared" si="0"/>
        <v>819064.46371654072</v>
      </c>
      <c r="F118" s="38">
        <f t="shared" si="1"/>
        <v>1514.4321772799999</v>
      </c>
    </row>
    <row r="119" spans="1:6">
      <c r="A119" s="44" t="s">
        <v>71</v>
      </c>
      <c r="B119" s="44" t="s">
        <v>377</v>
      </c>
      <c r="C119" s="44" t="s">
        <v>10</v>
      </c>
      <c r="D119" s="37">
        <v>3.5316639599999995</v>
      </c>
      <c r="E119" s="23">
        <f t="shared" si="0"/>
        <v>796496.15524048009</v>
      </c>
      <c r="F119" s="38">
        <f t="shared" si="1"/>
        <v>1472.7038713199997</v>
      </c>
    </row>
    <row r="120" spans="1:6">
      <c r="A120" s="44" t="s">
        <v>71</v>
      </c>
      <c r="B120" s="44" t="s">
        <v>378</v>
      </c>
      <c r="C120" s="44" t="s">
        <v>10</v>
      </c>
      <c r="D120" s="37">
        <v>3.3754604399999995</v>
      </c>
      <c r="E120" s="23">
        <f t="shared" si="0"/>
        <v>761267.5761558977</v>
      </c>
      <c r="F120" s="38">
        <f t="shared" si="1"/>
        <v>1407.5670034799998</v>
      </c>
    </row>
    <row r="121" spans="1:6">
      <c r="A121" s="44" t="s">
        <v>71</v>
      </c>
      <c r="B121" s="44" t="s">
        <v>379</v>
      </c>
      <c r="C121" s="44" t="s">
        <v>10</v>
      </c>
      <c r="D121" s="37">
        <v>3.3368976959999999</v>
      </c>
      <c r="E121" s="23">
        <f t="shared" si="0"/>
        <v>752570.52069439145</v>
      </c>
      <c r="F121" s="38">
        <f t="shared" si="1"/>
        <v>1391.4863392319999</v>
      </c>
    </row>
    <row r="122" spans="1:6">
      <c r="A122" s="44" t="s">
        <v>71</v>
      </c>
      <c r="B122" s="44" t="s">
        <v>380</v>
      </c>
      <c r="C122" s="44" t="s">
        <v>10</v>
      </c>
      <c r="D122" s="37">
        <v>3.3361654919999997</v>
      </c>
      <c r="E122" s="23">
        <f t="shared" si="0"/>
        <v>752405.38672993251</v>
      </c>
      <c r="F122" s="38">
        <f t="shared" si="1"/>
        <v>1391.1810101639999</v>
      </c>
    </row>
    <row r="123" spans="1:6">
      <c r="A123" s="44" t="s">
        <v>71</v>
      </c>
      <c r="B123" s="44" t="s">
        <v>381</v>
      </c>
      <c r="C123" s="44" t="s">
        <v>10</v>
      </c>
      <c r="D123" s="37">
        <v>3.0008160599999996</v>
      </c>
      <c r="E123" s="23">
        <f t="shared" si="0"/>
        <v>676774.03100771958</v>
      </c>
      <c r="F123" s="38">
        <f t="shared" si="1"/>
        <v>1251.3402970199998</v>
      </c>
    </row>
    <row r="124" spans="1:6">
      <c r="A124" s="44" t="s">
        <v>71</v>
      </c>
      <c r="B124" s="44" t="s">
        <v>382</v>
      </c>
      <c r="C124" s="44" t="s">
        <v>10</v>
      </c>
      <c r="D124" s="37">
        <v>2.9288159999999999</v>
      </c>
      <c r="E124" s="23">
        <f t="shared" si="0"/>
        <v>660535.85783591995</v>
      </c>
      <c r="F124" s="38">
        <f t="shared" si="1"/>
        <v>1221.316272</v>
      </c>
    </row>
    <row r="125" spans="1:6">
      <c r="A125" s="44" t="s">
        <v>71</v>
      </c>
      <c r="B125" s="44" t="s">
        <v>383</v>
      </c>
      <c r="C125" s="44" t="s">
        <v>10</v>
      </c>
      <c r="D125" s="37">
        <v>2.8756091759999998</v>
      </c>
      <c r="E125" s="23">
        <f t="shared" si="0"/>
        <v>648536.12308523408</v>
      </c>
      <c r="F125" s="38">
        <f t="shared" si="1"/>
        <v>1199.129026392</v>
      </c>
    </row>
    <row r="126" spans="1:6">
      <c r="A126" s="44" t="s">
        <v>71</v>
      </c>
      <c r="B126" s="44" t="s">
        <v>384</v>
      </c>
      <c r="C126" s="44" t="s">
        <v>10</v>
      </c>
      <c r="D126" s="37">
        <v>2.7480467699999997</v>
      </c>
      <c r="E126" s="23">
        <f t="shared" si="0"/>
        <v>619766.97429786611</v>
      </c>
      <c r="F126" s="38">
        <f t="shared" si="1"/>
        <v>1145.9355030899999</v>
      </c>
    </row>
    <row r="127" spans="1:6">
      <c r="A127" s="44" t="s">
        <v>71</v>
      </c>
      <c r="B127" s="44" t="s">
        <v>385</v>
      </c>
      <c r="C127" s="44" t="s">
        <v>10</v>
      </c>
      <c r="D127" s="37">
        <v>2.4168345564</v>
      </c>
      <c r="E127" s="23">
        <f t="shared" si="0"/>
        <v>545068.68542071921</v>
      </c>
      <c r="F127" s="38">
        <f t="shared" si="1"/>
        <v>1007.8200100188</v>
      </c>
    </row>
    <row r="128" spans="1:6">
      <c r="A128" s="44" t="s">
        <v>71</v>
      </c>
      <c r="B128" s="44" t="s">
        <v>386</v>
      </c>
      <c r="C128" s="44" t="s">
        <v>10</v>
      </c>
      <c r="D128" s="37">
        <v>2.2995110687999998</v>
      </c>
      <c r="E128" s="23">
        <f t="shared" si="0"/>
        <v>518608.7198489086</v>
      </c>
      <c r="F128" s="38">
        <f t="shared" si="1"/>
        <v>958.89611568959992</v>
      </c>
    </row>
    <row r="129" spans="1:6">
      <c r="A129" s="44" t="s">
        <v>71</v>
      </c>
      <c r="B129" s="44" t="s">
        <v>387</v>
      </c>
      <c r="C129" s="44" t="s">
        <v>10</v>
      </c>
      <c r="D129" s="37">
        <v>2.2289266031999997</v>
      </c>
      <c r="E129" s="23">
        <f t="shared" si="0"/>
        <v>502689.80567506287</v>
      </c>
      <c r="F129" s="38">
        <f t="shared" si="1"/>
        <v>929.46239353439989</v>
      </c>
    </row>
    <row r="130" spans="1:6">
      <c r="A130" s="44" t="s">
        <v>71</v>
      </c>
      <c r="B130" s="44" t="s">
        <v>388</v>
      </c>
      <c r="C130" s="44" t="s">
        <v>10</v>
      </c>
      <c r="D130" s="37">
        <v>2.1924628439999996</v>
      </c>
      <c r="E130" s="23">
        <f t="shared" si="0"/>
        <v>494466.13424500567</v>
      </c>
      <c r="F130" s="38">
        <f t="shared" si="1"/>
        <v>914.2570059479998</v>
      </c>
    </row>
    <row r="131" spans="1:6">
      <c r="A131" s="44" t="s">
        <v>71</v>
      </c>
      <c r="B131" s="44" t="s">
        <v>389</v>
      </c>
      <c r="C131" s="44" t="s">
        <v>10</v>
      </c>
      <c r="D131" s="37">
        <v>2.1807719868</v>
      </c>
      <c r="E131" s="23">
        <f t="shared" si="0"/>
        <v>491829.49527914403</v>
      </c>
      <c r="F131" s="38">
        <f t="shared" si="1"/>
        <v>909.38191849559996</v>
      </c>
    </row>
    <row r="132" spans="1:6">
      <c r="A132" s="44" t="s">
        <v>71</v>
      </c>
      <c r="B132" s="44" t="s">
        <v>390</v>
      </c>
      <c r="C132" s="44" t="s">
        <v>10</v>
      </c>
      <c r="D132" s="37">
        <v>2.1613850999999995</v>
      </c>
      <c r="E132" s="23">
        <f t="shared" si="0"/>
        <v>487457.17079607438</v>
      </c>
      <c r="F132" s="38">
        <f t="shared" si="1"/>
        <v>901.29758669999978</v>
      </c>
    </row>
    <row r="133" spans="1:6">
      <c r="A133" s="44" t="s">
        <v>71</v>
      </c>
      <c r="B133" s="44" t="s">
        <v>391</v>
      </c>
      <c r="C133" s="44" t="s">
        <v>10</v>
      </c>
      <c r="D133" s="37">
        <v>2.0209497000000001</v>
      </c>
      <c r="E133" s="23">
        <f t="shared" si="0"/>
        <v>455784.7757362515</v>
      </c>
      <c r="F133" s="38">
        <f t="shared" si="1"/>
        <v>842.73602490000007</v>
      </c>
    </row>
    <row r="134" spans="1:6">
      <c r="A134" s="44" t="s">
        <v>71</v>
      </c>
      <c r="B134" s="44" t="s">
        <v>392</v>
      </c>
      <c r="C134" s="44" t="s">
        <v>10</v>
      </c>
      <c r="D134" s="37">
        <v>1.9340436455999996</v>
      </c>
      <c r="E134" s="23">
        <f t="shared" si="0"/>
        <v>436184.85372194968</v>
      </c>
      <c r="F134" s="38">
        <f t="shared" si="1"/>
        <v>806.49620021519991</v>
      </c>
    </row>
    <row r="135" spans="1:6">
      <c r="A135" s="44" t="s">
        <v>71</v>
      </c>
      <c r="B135" s="44" t="s">
        <v>393</v>
      </c>
      <c r="C135" s="44" t="s">
        <v>10</v>
      </c>
      <c r="D135" s="37">
        <v>1.9337507639999998</v>
      </c>
      <c r="E135" s="23">
        <f t="shared" si="0"/>
        <v>436118.8001361661</v>
      </c>
      <c r="F135" s="38">
        <f t="shared" si="1"/>
        <v>806.37406858799989</v>
      </c>
    </row>
    <row r="136" spans="1:6">
      <c r="A136" s="44" t="s">
        <v>71</v>
      </c>
      <c r="B136" s="44" t="s">
        <v>394</v>
      </c>
      <c r="C136" s="44" t="s">
        <v>10</v>
      </c>
      <c r="D136" s="37">
        <v>1.8353013000000002</v>
      </c>
      <c r="E136" s="23">
        <f t="shared" si="0"/>
        <v>413915.49301249353</v>
      </c>
      <c r="F136" s="38">
        <f t="shared" si="1"/>
        <v>765.3206421000001</v>
      </c>
    </row>
    <row r="137" spans="1:6">
      <c r="A137" s="44" t="s">
        <v>71</v>
      </c>
      <c r="B137" s="44" t="s">
        <v>395</v>
      </c>
      <c r="C137" s="44" t="s">
        <v>10</v>
      </c>
      <c r="D137" s="37">
        <v>1.7365051200000001</v>
      </c>
      <c r="E137" s="23">
        <f t="shared" si="0"/>
        <v>391633.99103107443</v>
      </c>
      <c r="F137" s="38">
        <f t="shared" si="1"/>
        <v>724.12263504000009</v>
      </c>
    </row>
    <row r="138" spans="1:6">
      <c r="A138" s="44" t="s">
        <v>71</v>
      </c>
      <c r="B138" s="44" t="s">
        <v>396</v>
      </c>
      <c r="C138" s="44" t="s">
        <v>10</v>
      </c>
      <c r="D138" s="37">
        <v>1.7194834667999999</v>
      </c>
      <c r="E138" s="23">
        <f t="shared" si="0"/>
        <v>387795.0976699866</v>
      </c>
      <c r="F138" s="38">
        <f t="shared" si="1"/>
        <v>717.0246056556</v>
      </c>
    </row>
    <row r="139" spans="1:6">
      <c r="A139" s="44" t="s">
        <v>71</v>
      </c>
      <c r="B139" s="44" t="s">
        <v>397</v>
      </c>
      <c r="C139" s="44" t="s">
        <v>10</v>
      </c>
      <c r="D139" s="37">
        <v>1.71387033</v>
      </c>
      <c r="E139" s="23">
        <f t="shared" si="0"/>
        <v>386529.16695554834</v>
      </c>
      <c r="F139" s="38">
        <f t="shared" si="1"/>
        <v>714.68392760999996</v>
      </c>
    </row>
    <row r="140" spans="1:6">
      <c r="A140" s="44" t="s">
        <v>71</v>
      </c>
      <c r="B140" s="44" t="s">
        <v>398</v>
      </c>
      <c r="C140" s="44" t="s">
        <v>10</v>
      </c>
      <c r="D140" s="37">
        <v>1.6747213955999998</v>
      </c>
      <c r="E140" s="23">
        <f t="shared" si="0"/>
        <v>377699.90797606099</v>
      </c>
      <c r="F140" s="38">
        <f t="shared" si="1"/>
        <v>698.35882196519992</v>
      </c>
    </row>
    <row r="141" spans="1:6">
      <c r="A141" s="44" t="s">
        <v>71</v>
      </c>
      <c r="B141" s="44" t="s">
        <v>399</v>
      </c>
      <c r="C141" s="44" t="s">
        <v>10</v>
      </c>
      <c r="D141" s="37">
        <v>1.6129498000000002</v>
      </c>
      <c r="E141" s="23">
        <f t="shared" si="0"/>
        <v>363768.56032925105</v>
      </c>
      <c r="F141" s="38">
        <f t="shared" si="1"/>
        <v>672.6000666000001</v>
      </c>
    </row>
    <row r="142" spans="1:6">
      <c r="A142" s="44" t="s">
        <v>71</v>
      </c>
      <c r="B142" s="44" t="s">
        <v>400</v>
      </c>
      <c r="C142" s="44" t="s">
        <v>10</v>
      </c>
      <c r="D142" s="37">
        <v>1.4906453099999999</v>
      </c>
      <c r="E142" s="23">
        <f t="shared" si="0"/>
        <v>336185.22931107343</v>
      </c>
      <c r="F142" s="38">
        <f t="shared" si="1"/>
        <v>621.59909426999991</v>
      </c>
    </row>
    <row r="143" spans="1:6">
      <c r="A143" s="44" t="s">
        <v>71</v>
      </c>
      <c r="B143" s="44" t="s">
        <v>401</v>
      </c>
      <c r="C143" s="44" t="s">
        <v>10</v>
      </c>
      <c r="D143" s="37">
        <v>1.4134954151999999</v>
      </c>
      <c r="E143" s="23">
        <f t="shared" si="0"/>
        <v>318785.61392257886</v>
      </c>
      <c r="F143" s="38">
        <f t="shared" si="1"/>
        <v>589.42758813839998</v>
      </c>
    </row>
    <row r="144" spans="1:6">
      <c r="A144" s="44" t="s">
        <v>71</v>
      </c>
      <c r="B144" s="44" t="s">
        <v>402</v>
      </c>
      <c r="C144" s="44" t="s">
        <v>10</v>
      </c>
      <c r="D144" s="37">
        <v>1.3845733571999999</v>
      </c>
      <c r="E144" s="23">
        <f t="shared" si="0"/>
        <v>312262.82232644915</v>
      </c>
      <c r="F144" s="38">
        <f t="shared" si="1"/>
        <v>577.36708995239997</v>
      </c>
    </row>
    <row r="145" spans="1:6">
      <c r="A145" s="44" t="s">
        <v>71</v>
      </c>
      <c r="B145" s="44" t="s">
        <v>403</v>
      </c>
      <c r="C145" s="44" t="s">
        <v>10</v>
      </c>
      <c r="D145" s="37">
        <v>1.3716082379999999</v>
      </c>
      <c r="E145" s="23">
        <f t="shared" si="0"/>
        <v>309338.79905809875</v>
      </c>
      <c r="F145" s="38">
        <f t="shared" si="1"/>
        <v>571.96063524599992</v>
      </c>
    </row>
    <row r="146" spans="1:6">
      <c r="A146" s="44" t="s">
        <v>71</v>
      </c>
      <c r="B146" s="44" t="s">
        <v>404</v>
      </c>
      <c r="C146" s="44" t="s">
        <v>10</v>
      </c>
      <c r="D146" s="37">
        <v>1.3630709663999998</v>
      </c>
      <c r="E146" s="23">
        <f t="shared" si="0"/>
        <v>307413.38823683711</v>
      </c>
      <c r="F146" s="38">
        <f t="shared" si="1"/>
        <v>568.40059298879987</v>
      </c>
    </row>
    <row r="147" spans="1:6">
      <c r="A147" s="44" t="s">
        <v>71</v>
      </c>
      <c r="B147" s="44" t="s">
        <v>405</v>
      </c>
      <c r="C147" s="44" t="s">
        <v>10</v>
      </c>
      <c r="D147" s="37">
        <v>1.2551685035999998</v>
      </c>
      <c r="E147" s="23">
        <f t="shared" si="0"/>
        <v>283078.14634106541</v>
      </c>
      <c r="F147" s="38">
        <f t="shared" si="1"/>
        <v>523.40526600119995</v>
      </c>
    </row>
    <row r="148" spans="1:6">
      <c r="A148" s="44" t="s">
        <v>71</v>
      </c>
      <c r="B148" s="44" t="s">
        <v>406</v>
      </c>
      <c r="C148" s="44" t="s">
        <v>10</v>
      </c>
      <c r="D148" s="37">
        <v>1.2525688764</v>
      </c>
      <c r="E148" s="23">
        <f t="shared" si="0"/>
        <v>282491.8524316476</v>
      </c>
      <c r="F148" s="38">
        <f t="shared" si="1"/>
        <v>522.32122145879998</v>
      </c>
    </row>
    <row r="149" spans="1:6">
      <c r="A149" s="44" t="s">
        <v>71</v>
      </c>
      <c r="B149" s="43" t="s">
        <v>407</v>
      </c>
      <c r="C149" s="43" t="s">
        <v>10</v>
      </c>
      <c r="D149" s="37">
        <v>1.23986544</v>
      </c>
      <c r="E149" s="23">
        <f t="shared" si="0"/>
        <v>279626.8464838728</v>
      </c>
      <c r="F149" s="38">
        <f t="shared" si="1"/>
        <v>517.02388847999998</v>
      </c>
    </row>
    <row r="150" spans="1:6">
      <c r="A150" s="44" t="s">
        <v>71</v>
      </c>
      <c r="B150" s="44" t="s">
        <v>408</v>
      </c>
      <c r="C150" s="44" t="s">
        <v>10</v>
      </c>
      <c r="D150" s="37">
        <v>1.2048172751999999</v>
      </c>
      <c r="E150" s="23">
        <f t="shared" si="0"/>
        <v>271722.43405176961</v>
      </c>
      <c r="F150" s="38">
        <f t="shared" si="1"/>
        <v>502.40880375839998</v>
      </c>
    </row>
    <row r="151" spans="1:6">
      <c r="A151" s="44" t="s">
        <v>71</v>
      </c>
      <c r="B151" s="44" t="s">
        <v>409</v>
      </c>
      <c r="C151" s="44" t="s">
        <v>10</v>
      </c>
      <c r="D151" s="37">
        <v>1.1349161999999999</v>
      </c>
      <c r="E151" s="23">
        <f t="shared" si="0"/>
        <v>255957.64491141899</v>
      </c>
      <c r="F151" s="38">
        <f t="shared" si="1"/>
        <v>473.2600554</v>
      </c>
    </row>
    <row r="152" spans="1:6">
      <c r="A152" s="44" t="s">
        <v>71</v>
      </c>
      <c r="B152" s="44" t="s">
        <v>410</v>
      </c>
      <c r="C152" s="44" t="s">
        <v>10</v>
      </c>
      <c r="D152" s="37">
        <v>1.12311012</v>
      </c>
      <c r="E152" s="23">
        <f t="shared" si="0"/>
        <v>253295.01974804938</v>
      </c>
      <c r="F152" s="38">
        <f t="shared" si="1"/>
        <v>468.33692004</v>
      </c>
    </row>
    <row r="153" spans="1:6">
      <c r="A153" s="44" t="s">
        <v>71</v>
      </c>
      <c r="B153" s="44" t="s">
        <v>411</v>
      </c>
      <c r="C153" s="44" t="s">
        <v>10</v>
      </c>
      <c r="D153" s="37">
        <v>1.0721907239999999</v>
      </c>
      <c r="E153" s="23">
        <f t="shared" si="0"/>
        <v>241811.16862276636</v>
      </c>
      <c r="F153" s="38">
        <f t="shared" si="1"/>
        <v>447.10353190799998</v>
      </c>
    </row>
    <row r="154" spans="1:6">
      <c r="A154" s="44" t="s">
        <v>71</v>
      </c>
      <c r="B154" s="43" t="s">
        <v>412</v>
      </c>
      <c r="C154" s="43" t="s">
        <v>10</v>
      </c>
      <c r="D154" s="37">
        <v>1.0713608927999998</v>
      </c>
      <c r="E154" s="23">
        <f t="shared" si="0"/>
        <v>241624.0167963795</v>
      </c>
      <c r="F154" s="38">
        <f t="shared" si="1"/>
        <v>446.75749229759992</v>
      </c>
    </row>
    <row r="155" spans="1:6">
      <c r="A155" s="44" t="s">
        <v>71</v>
      </c>
      <c r="B155" s="44" t="s">
        <v>413</v>
      </c>
      <c r="C155" s="44" t="s">
        <v>10</v>
      </c>
      <c r="D155" s="37">
        <v>1.0358548287</v>
      </c>
      <c r="E155" s="23">
        <f t="shared" si="0"/>
        <v>233616.33433743686</v>
      </c>
      <c r="F155" s="38">
        <f t="shared" si="1"/>
        <v>431.95146356790002</v>
      </c>
    </row>
    <row r="156" spans="1:6">
      <c r="A156" s="44" t="s">
        <v>71</v>
      </c>
      <c r="B156" s="44" t="s">
        <v>414</v>
      </c>
      <c r="C156" s="44" t="s">
        <v>10</v>
      </c>
      <c r="D156" s="37">
        <v>1.0299669599999999</v>
      </c>
      <c r="E156" s="23">
        <f t="shared" si="0"/>
        <v>232288.44333896515</v>
      </c>
      <c r="F156" s="38">
        <f t="shared" si="1"/>
        <v>429.49622231999996</v>
      </c>
    </row>
    <row r="157" spans="1:6">
      <c r="A157" s="44" t="s">
        <v>71</v>
      </c>
      <c r="B157" s="44" t="s">
        <v>415</v>
      </c>
      <c r="C157" s="44" t="s">
        <v>10</v>
      </c>
      <c r="D157" s="37">
        <v>1.0139316923999999</v>
      </c>
      <c r="E157" s="23">
        <f t="shared" si="0"/>
        <v>228672.00951731351</v>
      </c>
      <c r="F157" s="38">
        <f t="shared" si="1"/>
        <v>422.80951573079994</v>
      </c>
    </row>
    <row r="158" spans="1:6">
      <c r="A158" s="44" t="s">
        <v>71</v>
      </c>
      <c r="B158" s="44" t="s">
        <v>416</v>
      </c>
      <c r="C158" s="44" t="s">
        <v>10</v>
      </c>
      <c r="D158" s="37">
        <v>1.00573044</v>
      </c>
      <c r="E158" s="23">
        <f t="shared" si="0"/>
        <v>226822.38110454779</v>
      </c>
      <c r="F158" s="38">
        <f t="shared" si="1"/>
        <v>419.38959347999997</v>
      </c>
    </row>
    <row r="159" spans="1:6">
      <c r="A159" s="44"/>
      <c r="B159" s="44" t="s">
        <v>417</v>
      </c>
      <c r="C159" s="44" t="s">
        <v>28</v>
      </c>
      <c r="D159" s="37">
        <v>1.3692214799999998</v>
      </c>
      <c r="E159" s="23">
        <f t="shared" si="0"/>
        <v>308800.51353829255</v>
      </c>
      <c r="F159" s="38">
        <f t="shared" si="1"/>
        <v>570.96535715999994</v>
      </c>
    </row>
    <row r="160" spans="1:6">
      <c r="A160" s="44"/>
      <c r="B160" s="44" t="s">
        <v>418</v>
      </c>
      <c r="C160" s="44" t="s">
        <v>28</v>
      </c>
      <c r="D160" s="37">
        <v>4.1491559999999996</v>
      </c>
      <c r="E160" s="23">
        <f t="shared" si="0"/>
        <v>935759.13193421985</v>
      </c>
      <c r="F160" s="38">
        <f t="shared" si="1"/>
        <v>1730.1980519999997</v>
      </c>
    </row>
    <row r="161" spans="1:6">
      <c r="A161" s="44"/>
      <c r="B161" s="44" t="s">
        <v>419</v>
      </c>
      <c r="C161" s="44" t="s">
        <v>28</v>
      </c>
      <c r="D161" s="37">
        <v>2.40895116</v>
      </c>
      <c r="E161" s="23">
        <f t="shared" si="0"/>
        <v>543290.74307004421</v>
      </c>
      <c r="F161" s="38">
        <f t="shared" si="1"/>
        <v>1004.53263372</v>
      </c>
    </row>
    <row r="162" spans="1:6">
      <c r="A162" s="44" t="s">
        <v>71</v>
      </c>
      <c r="B162" s="44" t="s">
        <v>420</v>
      </c>
      <c r="C162" s="44" t="s">
        <v>28</v>
      </c>
      <c r="D162" s="37">
        <v>1.6401369599999998</v>
      </c>
      <c r="E162" s="23">
        <f t="shared" si="0"/>
        <v>369900.08038811514</v>
      </c>
      <c r="F162" s="38">
        <f t="shared" si="1"/>
        <v>683.93711231999987</v>
      </c>
    </row>
    <row r="163" spans="1:6">
      <c r="A163" s="43"/>
      <c r="B163" s="43" t="s">
        <v>421</v>
      </c>
      <c r="C163" s="43" t="s">
        <v>37</v>
      </c>
      <c r="D163" s="37">
        <v>1.3220900000000002</v>
      </c>
      <c r="E163" s="23">
        <f t="shared" si="0"/>
        <v>298170.95108955004</v>
      </c>
      <c r="F163" s="38">
        <f t="shared" si="1"/>
        <v>551.31153000000006</v>
      </c>
    </row>
    <row r="164" spans="1:6">
      <c r="A164" s="44"/>
      <c r="B164" s="44" t="s">
        <v>422</v>
      </c>
      <c r="C164" s="44" t="s">
        <v>37</v>
      </c>
      <c r="D164" s="37">
        <v>1.7054961000000002</v>
      </c>
      <c r="E164" s="23">
        <f t="shared" si="0"/>
        <v>384640.52690551954</v>
      </c>
      <c r="F164" s="38">
        <f t="shared" si="1"/>
        <v>711.19187370000009</v>
      </c>
    </row>
    <row r="165" spans="1:6">
      <c r="A165" s="44"/>
      <c r="B165" s="44" t="s">
        <v>423</v>
      </c>
      <c r="C165" s="44" t="s">
        <v>45</v>
      </c>
      <c r="D165" s="37">
        <v>2.1634200000000003</v>
      </c>
      <c r="E165" s="23">
        <f t="shared" si="0"/>
        <v>487916.10178290005</v>
      </c>
      <c r="F165" s="38">
        <f t="shared" si="1"/>
        <v>902.14614000000017</v>
      </c>
    </row>
    <row r="166" spans="1:6">
      <c r="A166" s="44"/>
      <c r="B166" s="44" t="s">
        <v>424</v>
      </c>
      <c r="C166" s="44" t="s">
        <v>16</v>
      </c>
      <c r="D166" s="37">
        <v>1.1969351099999999</v>
      </c>
      <c r="E166" s="23">
        <f t="shared" si="0"/>
        <v>269944.76937362441</v>
      </c>
      <c r="F166" s="38">
        <f t="shared" si="1"/>
        <v>499.12194086999995</v>
      </c>
    </row>
    <row r="167" spans="1:6">
      <c r="A167" s="44"/>
      <c r="B167" s="44" t="s">
        <v>425</v>
      </c>
      <c r="C167" s="44" t="s">
        <v>16</v>
      </c>
      <c r="D167" s="37">
        <v>5.8321071899999994</v>
      </c>
      <c r="E167" s="23">
        <f t="shared" si="0"/>
        <v>1315315.1054001639</v>
      </c>
      <c r="F167" s="38">
        <f t="shared" si="1"/>
        <v>2431.98869823</v>
      </c>
    </row>
    <row r="168" spans="1:6">
      <c r="A168" s="44"/>
      <c r="B168" s="44" t="s">
        <v>426</v>
      </c>
      <c r="C168" s="44" t="s">
        <v>16</v>
      </c>
      <c r="D168" s="37">
        <v>1.5329487599999998</v>
      </c>
      <c r="E168" s="23">
        <f t="shared" si="0"/>
        <v>345725.92617805616</v>
      </c>
      <c r="F168" s="38">
        <f t="shared" si="1"/>
        <v>639.23963291999996</v>
      </c>
    </row>
    <row r="169" spans="1:6">
      <c r="A169" s="44"/>
      <c r="B169" s="44" t="s">
        <v>427</v>
      </c>
      <c r="C169" s="44" t="s">
        <v>16</v>
      </c>
      <c r="D169" s="37">
        <v>1.0443667499999998</v>
      </c>
      <c r="E169" s="23">
        <f t="shared" si="0"/>
        <v>235536.02790566621</v>
      </c>
      <c r="F169" s="38">
        <f t="shared" si="1"/>
        <v>435.50093474999989</v>
      </c>
    </row>
    <row r="170" spans="1:6">
      <c r="A170" s="44"/>
      <c r="B170" s="44" t="s">
        <v>428</v>
      </c>
      <c r="C170" s="44" t="s">
        <v>16</v>
      </c>
      <c r="D170" s="37">
        <v>1.5179997000000001</v>
      </c>
      <c r="E170" s="23">
        <f t="shared" si="0"/>
        <v>342354.46475100151</v>
      </c>
      <c r="F170" s="38">
        <f t="shared" si="1"/>
        <v>633.00587489999998</v>
      </c>
    </row>
    <row r="171" spans="1:6">
      <c r="A171" s="44"/>
      <c r="B171" s="44" t="s">
        <v>429</v>
      </c>
      <c r="C171" s="44" t="s">
        <v>16</v>
      </c>
      <c r="D171" s="37">
        <v>1.1718525000000002</v>
      </c>
      <c r="E171" s="23">
        <f t="shared" si="0"/>
        <v>264287.88846573752</v>
      </c>
      <c r="F171" s="38">
        <f t="shared" si="1"/>
        <v>488.6624925000001</v>
      </c>
    </row>
    <row r="172" spans="1:6">
      <c r="A172" s="43"/>
      <c r="B172" s="43" t="s">
        <v>430</v>
      </c>
      <c r="C172" s="43" t="s">
        <v>16</v>
      </c>
      <c r="D172" s="37">
        <v>2.4301960199999995</v>
      </c>
      <c r="E172" s="23">
        <f t="shared" si="0"/>
        <v>548082.09623961977</v>
      </c>
      <c r="F172" s="38">
        <f t="shared" si="1"/>
        <v>1013.3917403399997</v>
      </c>
    </row>
    <row r="173" spans="1:6">
      <c r="A173" s="44"/>
      <c r="B173" s="44" t="s">
        <v>431</v>
      </c>
      <c r="C173" s="44" t="s">
        <v>16</v>
      </c>
      <c r="D173" s="37">
        <v>1.1502183000000001</v>
      </c>
      <c r="E173" s="23">
        <f t="shared" si="0"/>
        <v>259408.72744790852</v>
      </c>
      <c r="F173" s="38">
        <f t="shared" si="1"/>
        <v>479.64103110000008</v>
      </c>
    </row>
    <row r="174" spans="1:6">
      <c r="A174" s="44" t="s">
        <v>71</v>
      </c>
      <c r="B174" s="44" t="s">
        <v>432</v>
      </c>
      <c r="C174" s="44" t="s">
        <v>16</v>
      </c>
      <c r="D174" s="37">
        <v>1.8605412000000001</v>
      </c>
      <c r="E174" s="23">
        <f t="shared" si="0"/>
        <v>419607.847533294</v>
      </c>
      <c r="F174" s="38">
        <f t="shared" si="1"/>
        <v>775.84568039999999</v>
      </c>
    </row>
    <row r="175" spans="1:6">
      <c r="A175" s="44" t="s">
        <v>71</v>
      </c>
      <c r="B175" s="44" t="s">
        <v>433</v>
      </c>
      <c r="C175" s="44" t="s">
        <v>16</v>
      </c>
      <c r="D175" s="37">
        <v>1.83304</v>
      </c>
      <c r="E175" s="23">
        <f t="shared" si="0"/>
        <v>413405.50203480001</v>
      </c>
      <c r="F175" s="38">
        <f t="shared" si="1"/>
        <v>764.37768000000005</v>
      </c>
    </row>
    <row r="176" spans="1:6">
      <c r="A176" s="44" t="s">
        <v>71</v>
      </c>
      <c r="B176" s="44" t="s">
        <v>434</v>
      </c>
      <c r="C176" s="44" t="s">
        <v>16</v>
      </c>
      <c r="D176" s="37">
        <v>1.5167978000000002</v>
      </c>
      <c r="E176" s="23">
        <f t="shared" si="0"/>
        <v>342083.40025001107</v>
      </c>
      <c r="F176" s="38">
        <f t="shared" si="1"/>
        <v>632.50468260000014</v>
      </c>
    </row>
    <row r="177" spans="1:6">
      <c r="A177" s="43" t="s">
        <v>71</v>
      </c>
      <c r="B177" s="43" t="s">
        <v>435</v>
      </c>
      <c r="C177" s="43" t="s">
        <v>16</v>
      </c>
      <c r="D177" s="37">
        <v>1.3731152399999997</v>
      </c>
      <c r="E177" s="23">
        <f t="shared" si="0"/>
        <v>309678.67321162374</v>
      </c>
      <c r="F177" s="38">
        <f t="shared" si="1"/>
        <v>572.58905507999987</v>
      </c>
    </row>
    <row r="178" spans="1:6">
      <c r="A178" s="44" t="s">
        <v>71</v>
      </c>
      <c r="B178" s="44" t="s">
        <v>436</v>
      </c>
      <c r="C178" s="44" t="s">
        <v>16</v>
      </c>
      <c r="D178" s="37">
        <v>1.3103</v>
      </c>
      <c r="E178" s="23">
        <f t="shared" si="0"/>
        <v>295511.95244849997</v>
      </c>
      <c r="F178" s="38">
        <f t="shared" si="1"/>
        <v>546.39509999999996</v>
      </c>
    </row>
    <row r="179" spans="1:6">
      <c r="A179" s="44" t="s">
        <v>71</v>
      </c>
      <c r="B179" s="44" t="s">
        <v>437</v>
      </c>
      <c r="C179" s="44" t="s">
        <v>16</v>
      </c>
      <c r="D179" s="37">
        <v>1.1060000000000001</v>
      </c>
      <c r="E179" s="23">
        <f t="shared" si="0"/>
        <v>249436.17447000003</v>
      </c>
      <c r="F179" s="38">
        <f t="shared" si="1"/>
        <v>461.20200000000006</v>
      </c>
    </row>
    <row r="180" spans="1:6">
      <c r="A180" s="44" t="s">
        <v>71</v>
      </c>
      <c r="B180" s="44" t="s">
        <v>438</v>
      </c>
      <c r="C180" s="44" t="s">
        <v>16</v>
      </c>
      <c r="D180" s="37">
        <v>1.6</v>
      </c>
      <c r="E180" s="23">
        <f t="shared" si="0"/>
        <v>360847.99200000003</v>
      </c>
      <c r="F180" s="38">
        <f t="shared" si="1"/>
        <v>667.2</v>
      </c>
    </row>
    <row r="181" spans="1:6">
      <c r="A181" s="44" t="s">
        <v>71</v>
      </c>
      <c r="B181" s="44" t="s">
        <v>439</v>
      </c>
      <c r="C181" s="44" t="s">
        <v>16</v>
      </c>
      <c r="D181" s="37">
        <v>1.3131600000000001</v>
      </c>
      <c r="E181" s="23">
        <f t="shared" si="0"/>
        <v>296156.96823420003</v>
      </c>
      <c r="F181" s="38">
        <f t="shared" si="1"/>
        <v>547.58771999999999</v>
      </c>
    </row>
    <row r="182" spans="1:6">
      <c r="A182" s="44" t="s">
        <v>71</v>
      </c>
      <c r="B182" s="46" t="s">
        <v>440</v>
      </c>
      <c r="C182" s="46" t="s">
        <v>16</v>
      </c>
      <c r="D182" s="37">
        <v>1.048</v>
      </c>
      <c r="E182" s="23">
        <f t="shared" si="0"/>
        <v>236355.43476</v>
      </c>
      <c r="F182" s="38">
        <f t="shared" si="1"/>
        <v>437.01600000000002</v>
      </c>
    </row>
    <row r="183" spans="1:6">
      <c r="A183" s="44"/>
      <c r="B183" s="44" t="s">
        <v>441</v>
      </c>
      <c r="C183" s="44" t="s">
        <v>21</v>
      </c>
      <c r="D183" s="37">
        <v>1.0752436799999998</v>
      </c>
      <c r="E183" s="23">
        <f t="shared" si="0"/>
        <v>242499.70177418157</v>
      </c>
      <c r="F183" s="38">
        <f t="shared" si="1"/>
        <v>448.37661455999989</v>
      </c>
    </row>
    <row r="184" spans="1:6">
      <c r="A184" s="44"/>
      <c r="B184" s="44" t="s">
        <v>442</v>
      </c>
      <c r="C184" s="44" t="s">
        <v>21</v>
      </c>
      <c r="D184" s="37">
        <v>1.1133857699999998</v>
      </c>
      <c r="E184" s="23">
        <f t="shared" si="0"/>
        <v>251101.88714117112</v>
      </c>
      <c r="F184" s="38">
        <f t="shared" si="1"/>
        <v>464.28186608999994</v>
      </c>
    </row>
    <row r="185" spans="1:6">
      <c r="A185" s="44"/>
      <c r="B185" s="44" t="s">
        <v>443</v>
      </c>
      <c r="C185" s="44" t="s">
        <v>21</v>
      </c>
      <c r="D185" s="37">
        <v>8.894178479999999</v>
      </c>
      <c r="E185" s="23">
        <f t="shared" si="0"/>
        <v>2005904.0281235073</v>
      </c>
      <c r="F185" s="38">
        <f t="shared" si="1"/>
        <v>3708.8724261599996</v>
      </c>
    </row>
    <row r="186" spans="1:6">
      <c r="A186" s="43"/>
      <c r="B186" s="43" t="s">
        <v>444</v>
      </c>
      <c r="C186" s="43" t="s">
        <v>21</v>
      </c>
      <c r="D186" s="37">
        <v>1.0734273899999998</v>
      </c>
      <c r="E186" s="23">
        <f t="shared" si="0"/>
        <v>242090.07389956299</v>
      </c>
      <c r="F186" s="38">
        <f t="shared" si="1"/>
        <v>447.61922162999991</v>
      </c>
    </row>
    <row r="187" spans="1:6">
      <c r="A187" s="44"/>
      <c r="B187" s="44" t="s">
        <v>445</v>
      </c>
      <c r="C187" s="44" t="s">
        <v>21</v>
      </c>
      <c r="D187" s="37">
        <v>0.97534772999999986</v>
      </c>
      <c r="E187" s="23">
        <f t="shared" si="0"/>
        <v>219970.16867016131</v>
      </c>
      <c r="F187" s="38">
        <f t="shared" si="1"/>
        <v>406.72000340999995</v>
      </c>
    </row>
    <row r="188" spans="1:6">
      <c r="A188" s="44"/>
      <c r="B188" s="44" t="s">
        <v>446</v>
      </c>
      <c r="C188" s="44" t="s">
        <v>21</v>
      </c>
      <c r="D188" s="37">
        <v>1.0934065799999999</v>
      </c>
      <c r="E188" s="23">
        <f t="shared" si="0"/>
        <v>246595.98052036707</v>
      </c>
      <c r="F188" s="38">
        <f t="shared" si="1"/>
        <v>455.95054385999998</v>
      </c>
    </row>
    <row r="189" spans="1:6">
      <c r="A189" s="44"/>
      <c r="B189" s="44" t="s">
        <v>447</v>
      </c>
      <c r="C189" s="44" t="s">
        <v>21</v>
      </c>
      <c r="D189" s="37">
        <v>3.0945551999999998</v>
      </c>
      <c r="E189" s="23">
        <f t="shared" si="0"/>
        <v>697915.01878322393</v>
      </c>
      <c r="F189" s="38">
        <f t="shared" si="1"/>
        <v>1290.4295184</v>
      </c>
    </row>
    <row r="190" spans="1:6">
      <c r="A190" s="43" t="s">
        <v>71</v>
      </c>
      <c r="B190" s="43" t="s">
        <v>448</v>
      </c>
      <c r="C190" s="43" t="s">
        <v>21</v>
      </c>
      <c r="D190" s="37">
        <v>1.3155265199999999</v>
      </c>
      <c r="E190" s="23">
        <f t="shared" si="0"/>
        <v>296690.68947796739</v>
      </c>
      <c r="F190" s="38">
        <f t="shared" si="1"/>
        <v>548.57455884000001</v>
      </c>
    </row>
    <row r="191" spans="1:6">
      <c r="A191" s="44" t="s">
        <v>71</v>
      </c>
      <c r="B191" s="44" t="s">
        <v>449</v>
      </c>
      <c r="C191" s="44" t="s">
        <v>21</v>
      </c>
      <c r="D191" s="37">
        <v>1.0949309</v>
      </c>
      <c r="E191" s="23">
        <f t="shared" si="0"/>
        <v>246939.76040234551</v>
      </c>
      <c r="F191" s="38">
        <f t="shared" si="1"/>
        <v>456.58618530000001</v>
      </c>
    </row>
    <row r="192" spans="1:6">
      <c r="A192" s="44"/>
      <c r="B192" s="44" t="s">
        <v>450</v>
      </c>
      <c r="C192" s="44" t="s">
        <v>22</v>
      </c>
      <c r="D192" s="37">
        <v>1.0226449199999998</v>
      </c>
      <c r="E192" s="23">
        <f t="shared" si="0"/>
        <v>230637.10369437537</v>
      </c>
      <c r="F192" s="38">
        <f t="shared" si="1"/>
        <v>426.44293163999993</v>
      </c>
    </row>
    <row r="193" spans="1:6">
      <c r="A193" s="44"/>
      <c r="B193" s="44" t="s">
        <v>451</v>
      </c>
      <c r="C193" s="44" t="s">
        <v>22</v>
      </c>
      <c r="D193" s="37">
        <v>0.99091607999999987</v>
      </c>
      <c r="E193" s="23">
        <f t="shared" si="0"/>
        <v>223481.29856781955</v>
      </c>
      <c r="F193" s="38">
        <f t="shared" si="1"/>
        <v>413.21200535999992</v>
      </c>
    </row>
    <row r="194" spans="1:6">
      <c r="A194" s="44"/>
      <c r="B194" s="44" t="s">
        <v>452</v>
      </c>
      <c r="C194" s="44" t="s">
        <v>22</v>
      </c>
      <c r="D194" s="37">
        <v>7.3220399999999994</v>
      </c>
      <c r="E194" s="23">
        <f t="shared" si="0"/>
        <v>1651339.6445897999</v>
      </c>
      <c r="F194" s="38">
        <f t="shared" si="1"/>
        <v>3053.2906799999996</v>
      </c>
    </row>
    <row r="195" spans="1:6">
      <c r="A195" s="44" t="s">
        <v>71</v>
      </c>
      <c r="B195" s="44" t="s">
        <v>453</v>
      </c>
      <c r="C195" s="44" t="s">
        <v>25</v>
      </c>
      <c r="D195" s="37">
        <v>16.030329479999999</v>
      </c>
      <c r="E195" s="23">
        <f t="shared" si="0"/>
        <v>3615320.1274727522</v>
      </c>
      <c r="F195" s="38">
        <f t="shared" si="1"/>
        <v>6684.6473931599994</v>
      </c>
    </row>
    <row r="196" spans="1:6">
      <c r="A196" s="44" t="s">
        <v>71</v>
      </c>
      <c r="B196" s="44" t="s">
        <v>454</v>
      </c>
      <c r="C196" s="44" t="s">
        <v>27</v>
      </c>
      <c r="D196" s="37">
        <v>4.1491559999999996</v>
      </c>
      <c r="E196" s="23">
        <f t="shared" si="0"/>
        <v>935759.13193421985</v>
      </c>
      <c r="F196" s="38">
        <f t="shared" si="1"/>
        <v>1730.1980519999997</v>
      </c>
    </row>
    <row r="197" spans="1:6">
      <c r="A197" s="44" t="s">
        <v>71</v>
      </c>
      <c r="B197" s="44" t="s">
        <v>455</v>
      </c>
      <c r="C197" s="44" t="s">
        <v>27</v>
      </c>
      <c r="D197" s="37">
        <v>2.9288159999999999</v>
      </c>
      <c r="E197" s="23">
        <f t="shared" si="0"/>
        <v>660535.85783591995</v>
      </c>
      <c r="F197" s="38">
        <f t="shared" si="1"/>
        <v>1221.316272</v>
      </c>
    </row>
    <row r="198" spans="1:6">
      <c r="A198" s="44" t="s">
        <v>71</v>
      </c>
      <c r="B198" s="44" t="s">
        <v>456</v>
      </c>
      <c r="C198" s="44" t="s">
        <v>27</v>
      </c>
      <c r="D198" s="37">
        <v>1.3845466799999999</v>
      </c>
      <c r="E198" s="23">
        <f t="shared" si="0"/>
        <v>312256.80581766658</v>
      </c>
      <c r="F198" s="38">
        <f t="shared" si="1"/>
        <v>577.35596555999996</v>
      </c>
    </row>
    <row r="199" spans="1:6">
      <c r="A199" s="44"/>
      <c r="B199" s="44" t="s">
        <v>457</v>
      </c>
      <c r="C199" s="44" t="s">
        <v>36</v>
      </c>
      <c r="D199" s="37">
        <v>3.2282702999999997</v>
      </c>
      <c r="E199" s="23">
        <f t="shared" si="0"/>
        <v>728071.78461764846</v>
      </c>
      <c r="F199" s="38">
        <f t="shared" si="1"/>
        <v>1346.1887150999999</v>
      </c>
    </row>
    <row r="200" spans="1:6">
      <c r="A200" s="44"/>
      <c r="B200" s="44" t="s">
        <v>458</v>
      </c>
      <c r="C200" s="44" t="s">
        <v>34</v>
      </c>
      <c r="D200" s="37">
        <v>1.8869830000000001</v>
      </c>
      <c r="E200" s="23">
        <f t="shared" si="0"/>
        <v>425571.26655508502</v>
      </c>
      <c r="F200" s="38">
        <f t="shared" si="1"/>
        <v>786.87191100000007</v>
      </c>
    </row>
    <row r="201" spans="1:6">
      <c r="A201" s="43"/>
      <c r="B201" s="43" t="s">
        <v>459</v>
      </c>
      <c r="C201" s="44" t="s">
        <v>12</v>
      </c>
      <c r="D201" s="37">
        <v>1.0389178799999998</v>
      </c>
      <c r="E201" s="23">
        <f t="shared" si="0"/>
        <v>234307.14428181056</v>
      </c>
      <c r="F201" s="38">
        <f t="shared" si="1"/>
        <v>433.22875595999994</v>
      </c>
    </row>
    <row r="202" spans="1:6">
      <c r="A202" s="44"/>
      <c r="B202" s="44" t="s">
        <v>460</v>
      </c>
      <c r="C202" s="44" t="s">
        <v>12</v>
      </c>
      <c r="D202" s="37">
        <v>3.5585114399999997</v>
      </c>
      <c r="E202" s="23">
        <f t="shared" si="0"/>
        <v>802551.06727064273</v>
      </c>
      <c r="F202" s="38">
        <f t="shared" si="1"/>
        <v>1483.8992704799998</v>
      </c>
    </row>
    <row r="203" spans="1:6">
      <c r="A203" s="44"/>
      <c r="B203" s="44" t="s">
        <v>461</v>
      </c>
      <c r="C203" s="44" t="s">
        <v>12</v>
      </c>
      <c r="D203" s="37">
        <v>2.3876093999999997</v>
      </c>
      <c r="E203" s="23">
        <f t="shared" si="0"/>
        <v>538477.53604395292</v>
      </c>
      <c r="F203" s="38">
        <f t="shared" si="1"/>
        <v>995.6331197999998</v>
      </c>
    </row>
    <row r="204" spans="1:6">
      <c r="A204" s="44"/>
      <c r="B204" s="44" t="s">
        <v>462</v>
      </c>
      <c r="C204" s="44" t="s">
        <v>12</v>
      </c>
      <c r="D204" s="37">
        <v>2.4167222283599998</v>
      </c>
      <c r="E204" s="23">
        <f t="shared" si="0"/>
        <v>545043.35207841964</v>
      </c>
      <c r="F204" s="38">
        <f t="shared" si="1"/>
        <v>1007.7731692261199</v>
      </c>
    </row>
    <row r="205" spans="1:6">
      <c r="A205" s="44"/>
      <c r="B205" s="44" t="s">
        <v>463</v>
      </c>
      <c r="C205" s="44" t="s">
        <v>12</v>
      </c>
      <c r="D205" s="37">
        <v>1.6346609999999997</v>
      </c>
      <c r="E205" s="23">
        <f t="shared" si="0"/>
        <v>368665.08715669491</v>
      </c>
      <c r="F205" s="38">
        <f t="shared" si="1"/>
        <v>681.65363699999989</v>
      </c>
    </row>
    <row r="206" spans="1:6">
      <c r="A206" s="44"/>
      <c r="B206" s="44" t="s">
        <v>464</v>
      </c>
      <c r="C206" s="44" t="s">
        <v>12</v>
      </c>
      <c r="D206" s="37">
        <v>2.2814341439999999</v>
      </c>
      <c r="E206" s="23">
        <f t="shared" si="0"/>
        <v>514531.83108914923</v>
      </c>
      <c r="F206" s="38">
        <f t="shared" si="1"/>
        <v>951.35803804799991</v>
      </c>
    </row>
    <row r="207" spans="1:6">
      <c r="A207" s="43"/>
      <c r="B207" s="43" t="s">
        <v>465</v>
      </c>
      <c r="C207" s="44" t="s">
        <v>12</v>
      </c>
      <c r="D207" s="37">
        <v>1.7084759999999999</v>
      </c>
      <c r="E207" s="23">
        <f t="shared" si="0"/>
        <v>385312.58373761998</v>
      </c>
      <c r="F207" s="38">
        <f t="shared" si="1"/>
        <v>712.43449199999998</v>
      </c>
    </row>
    <row r="208" spans="1:6">
      <c r="A208" s="44"/>
      <c r="B208" s="44" t="s">
        <v>466</v>
      </c>
      <c r="C208" s="44" t="s">
        <v>12</v>
      </c>
      <c r="D208" s="37">
        <v>2.1966119999999996</v>
      </c>
      <c r="E208" s="23">
        <f t="shared" si="0"/>
        <v>495401.89337693987</v>
      </c>
      <c r="F208" s="38">
        <f t="shared" si="1"/>
        <v>915.98720399999979</v>
      </c>
    </row>
    <row r="209" spans="1:6">
      <c r="A209" s="44" t="s">
        <v>71</v>
      </c>
      <c r="B209" s="44" t="s">
        <v>467</v>
      </c>
      <c r="C209" s="44" t="s">
        <v>12</v>
      </c>
      <c r="D209" s="37">
        <v>4.5286094277599993</v>
      </c>
      <c r="E209" s="23">
        <f t="shared" si="0"/>
        <v>1021337.2615996655</v>
      </c>
      <c r="F209" s="38">
        <f t="shared" si="1"/>
        <v>1888.4301313759197</v>
      </c>
    </row>
    <row r="210" spans="1:6">
      <c r="A210" s="43" t="s">
        <v>71</v>
      </c>
      <c r="B210" s="43" t="s">
        <v>468</v>
      </c>
      <c r="C210" s="44" t="s">
        <v>12</v>
      </c>
      <c r="D210" s="37">
        <v>2.4338285999999996</v>
      </c>
      <c r="E210" s="23">
        <f t="shared" si="0"/>
        <v>548901.35198885691</v>
      </c>
      <c r="F210" s="38">
        <f t="shared" si="1"/>
        <v>1014.9065261999998</v>
      </c>
    </row>
    <row r="211" spans="1:6">
      <c r="A211" s="44" t="s">
        <v>71</v>
      </c>
      <c r="B211" s="44" t="s">
        <v>469</v>
      </c>
      <c r="C211" s="44" t="s">
        <v>12</v>
      </c>
      <c r="D211" s="37">
        <v>2.1528500399999997</v>
      </c>
      <c r="E211" s="23">
        <f t="shared" si="0"/>
        <v>485532.25875694974</v>
      </c>
      <c r="F211" s="38">
        <f t="shared" si="1"/>
        <v>897.73846667999987</v>
      </c>
    </row>
    <row r="212" spans="1:6">
      <c r="A212" s="44" t="s">
        <v>71</v>
      </c>
      <c r="B212" s="44" t="s">
        <v>470</v>
      </c>
      <c r="C212" s="44" t="s">
        <v>12</v>
      </c>
      <c r="D212" s="37">
        <v>1.8158659199999998</v>
      </c>
      <c r="E212" s="23">
        <f t="shared" si="0"/>
        <v>409532.23185827036</v>
      </c>
      <c r="F212" s="38">
        <f t="shared" si="1"/>
        <v>757.21608863999995</v>
      </c>
    </row>
    <row r="213" spans="1:6">
      <c r="A213" s="44" t="s">
        <v>71</v>
      </c>
      <c r="B213" s="44" t="s">
        <v>471</v>
      </c>
      <c r="C213" s="44" t="s">
        <v>12</v>
      </c>
      <c r="D213" s="37">
        <v>1.6566541199999998</v>
      </c>
      <c r="E213" s="23">
        <f t="shared" si="0"/>
        <v>373625.19540032936</v>
      </c>
      <c r="F213" s="38">
        <f t="shared" si="1"/>
        <v>690.82476803999987</v>
      </c>
    </row>
    <row r="214" spans="1:6">
      <c r="A214" s="44" t="s">
        <v>71</v>
      </c>
      <c r="B214" s="44" t="s">
        <v>472</v>
      </c>
      <c r="C214" s="44" t="s">
        <v>12</v>
      </c>
      <c r="D214" s="37">
        <v>1.5351877199999999</v>
      </c>
      <c r="E214" s="23">
        <f t="shared" si="0"/>
        <v>346230.87881566136</v>
      </c>
      <c r="F214" s="38">
        <f t="shared" si="1"/>
        <v>640.17327923999994</v>
      </c>
    </row>
    <row r="215" spans="1:6">
      <c r="A215" s="44" t="s">
        <v>71</v>
      </c>
      <c r="B215" s="44" t="s">
        <v>473</v>
      </c>
      <c r="C215" s="44" t="s">
        <v>12</v>
      </c>
      <c r="D215" s="37">
        <v>1.03240764</v>
      </c>
      <c r="E215" s="23">
        <f t="shared" si="0"/>
        <v>232838.88988716179</v>
      </c>
      <c r="F215" s="38">
        <f t="shared" si="1"/>
        <v>430.51398588000001</v>
      </c>
    </row>
    <row r="216" spans="1:6">
      <c r="A216" s="44" t="s">
        <v>71</v>
      </c>
      <c r="B216" s="44" t="s">
        <v>474</v>
      </c>
      <c r="C216" s="44" t="s">
        <v>12</v>
      </c>
      <c r="D216" s="37">
        <v>1.2966</v>
      </c>
      <c r="E216" s="23">
        <f t="shared" si="0"/>
        <v>292422.19151699997</v>
      </c>
      <c r="F216" s="38">
        <f t="shared" si="1"/>
        <v>540.68219999999997</v>
      </c>
    </row>
    <row r="217" spans="1:6">
      <c r="A217" s="44"/>
      <c r="B217" s="44" t="s">
        <v>475</v>
      </c>
      <c r="C217" s="44" t="s">
        <v>40</v>
      </c>
      <c r="D217" s="37">
        <v>2.5239900000000004</v>
      </c>
      <c r="E217" s="23">
        <f t="shared" si="0"/>
        <v>569235.45208005013</v>
      </c>
      <c r="F217" s="38">
        <f t="shared" si="1"/>
        <v>1052.5038300000001</v>
      </c>
    </row>
    <row r="218" spans="1:6">
      <c r="A218" s="44"/>
      <c r="B218" s="44" t="s">
        <v>476</v>
      </c>
      <c r="C218" s="44" t="s">
        <v>23</v>
      </c>
      <c r="D218" s="37">
        <v>6.8720467199999993</v>
      </c>
      <c r="E218" s="23">
        <f t="shared" si="0"/>
        <v>1549852.6624013663</v>
      </c>
      <c r="F218" s="38">
        <f t="shared" si="1"/>
        <v>2865.6434822399997</v>
      </c>
    </row>
    <row r="219" spans="1:6">
      <c r="A219" s="44" t="s">
        <v>71</v>
      </c>
      <c r="B219" s="44" t="s">
        <v>477</v>
      </c>
      <c r="C219" s="44" t="s">
        <v>23</v>
      </c>
      <c r="D219" s="37">
        <v>2.8037737199999997</v>
      </c>
      <c r="E219" s="23">
        <f t="shared" si="0"/>
        <v>632335.07305273134</v>
      </c>
      <c r="F219" s="38">
        <f t="shared" si="1"/>
        <v>1169.1736412399998</v>
      </c>
    </row>
    <row r="220" spans="1:6">
      <c r="A220" s="44" t="s">
        <v>71</v>
      </c>
      <c r="B220" s="44" t="s">
        <v>478</v>
      </c>
      <c r="C220" s="44" t="s">
        <v>23</v>
      </c>
      <c r="D220" s="37">
        <v>2.4284765999999998</v>
      </c>
      <c r="E220" s="23">
        <f t="shared" si="0"/>
        <v>547694.31545561692</v>
      </c>
      <c r="F220" s="38">
        <f t="shared" si="1"/>
        <v>1012.6747421999999</v>
      </c>
    </row>
    <row r="221" spans="1:6">
      <c r="A221" s="44" t="s">
        <v>71</v>
      </c>
      <c r="B221" s="44" t="s">
        <v>479</v>
      </c>
      <c r="C221" s="44" t="s">
        <v>23</v>
      </c>
      <c r="D221" s="37">
        <v>1.6962725999999999</v>
      </c>
      <c r="E221" s="23">
        <f t="shared" si="0"/>
        <v>382560.35099663696</v>
      </c>
      <c r="F221" s="38">
        <f t="shared" si="1"/>
        <v>707.34567419999996</v>
      </c>
    </row>
    <row r="222" spans="1:6">
      <c r="A222" s="44" t="s">
        <v>71</v>
      </c>
      <c r="B222" s="44" t="s">
        <v>480</v>
      </c>
      <c r="C222" s="44" t="s">
        <v>23</v>
      </c>
      <c r="D222" s="37">
        <v>1.4277977999999998</v>
      </c>
      <c r="E222" s="23">
        <f t="shared" si="0"/>
        <v>322011.23069501092</v>
      </c>
      <c r="F222" s="38">
        <f t="shared" si="1"/>
        <v>595.39168259999985</v>
      </c>
    </row>
    <row r="223" spans="1:6">
      <c r="A223" s="44" t="s">
        <v>71</v>
      </c>
      <c r="B223" s="43" t="s">
        <v>481</v>
      </c>
      <c r="C223" s="43" t="s">
        <v>23</v>
      </c>
      <c r="D223" s="37">
        <v>1.0724234399999999</v>
      </c>
      <c r="E223" s="23">
        <f t="shared" si="0"/>
        <v>241863.65306108276</v>
      </c>
      <c r="F223" s="38">
        <f t="shared" si="1"/>
        <v>447.20057447999994</v>
      </c>
    </row>
    <row r="224" spans="1:6">
      <c r="A224" s="43"/>
      <c r="B224" s="43" t="s">
        <v>482</v>
      </c>
      <c r="C224" s="43" t="s">
        <v>35</v>
      </c>
      <c r="D224" s="37">
        <v>4.0864600000000006</v>
      </c>
      <c r="E224" s="23">
        <f t="shared" si="0"/>
        <v>921619.30336770008</v>
      </c>
      <c r="F224" s="38">
        <f t="shared" si="1"/>
        <v>1704.0538200000003</v>
      </c>
    </row>
    <row r="225" spans="1:6">
      <c r="A225" s="44"/>
      <c r="B225" s="44" t="s">
        <v>483</v>
      </c>
      <c r="C225" s="44" t="s">
        <v>11</v>
      </c>
      <c r="D225" s="37">
        <v>1.8939676799999998</v>
      </c>
      <c r="E225" s="23">
        <f t="shared" si="0"/>
        <v>427146.52140056156</v>
      </c>
      <c r="F225" s="38">
        <f t="shared" si="1"/>
        <v>789.78452255999991</v>
      </c>
    </row>
    <row r="226" spans="1:6">
      <c r="A226" s="44"/>
      <c r="B226" s="44" t="s">
        <v>484</v>
      </c>
      <c r="C226" s="44" t="s">
        <v>11</v>
      </c>
      <c r="D226" s="37">
        <v>1.1847792923999998</v>
      </c>
      <c r="E226" s="23">
        <f t="shared" si="0"/>
        <v>267203.26789107546</v>
      </c>
      <c r="F226" s="38">
        <f t="shared" si="1"/>
        <v>494.05296493079993</v>
      </c>
    </row>
    <row r="227" spans="1:6">
      <c r="A227" s="44"/>
      <c r="B227" s="44" t="s">
        <v>485</v>
      </c>
      <c r="C227" s="44" t="s">
        <v>11</v>
      </c>
      <c r="D227" s="37">
        <v>2.8775617199999997</v>
      </c>
      <c r="E227" s="23">
        <f t="shared" si="0"/>
        <v>648976.48032379127</v>
      </c>
      <c r="F227" s="38">
        <f t="shared" si="1"/>
        <v>1199.9432372399999</v>
      </c>
    </row>
    <row r="228" spans="1:6">
      <c r="A228" s="43"/>
      <c r="B228" s="43" t="s">
        <v>486</v>
      </c>
      <c r="C228" s="43" t="s">
        <v>11</v>
      </c>
      <c r="D228" s="37">
        <v>1.3580400329999998</v>
      </c>
      <c r="E228" s="23">
        <f t="shared" si="0"/>
        <v>306278.76185228978</v>
      </c>
      <c r="F228" s="38">
        <f t="shared" si="1"/>
        <v>566.30269376099989</v>
      </c>
    </row>
    <row r="229" spans="1:6">
      <c r="A229" s="44"/>
      <c r="B229" s="44" t="s">
        <v>487</v>
      </c>
      <c r="C229" s="44" t="s">
        <v>11</v>
      </c>
      <c r="D229" s="37">
        <v>2.9242268999999994</v>
      </c>
      <c r="E229" s="23">
        <f t="shared" si="0"/>
        <v>659500.87813586532</v>
      </c>
      <c r="F229" s="38">
        <f t="shared" si="1"/>
        <v>1219.4026172999997</v>
      </c>
    </row>
    <row r="230" spans="1:6">
      <c r="A230" s="44" t="s">
        <v>71</v>
      </c>
      <c r="B230" s="44" t="s">
        <v>488</v>
      </c>
      <c r="C230" s="44" t="s">
        <v>11</v>
      </c>
      <c r="D230" s="37">
        <v>1.0884297599999999</v>
      </c>
      <c r="E230" s="23">
        <f t="shared" si="0"/>
        <v>245473.55833065117</v>
      </c>
      <c r="F230" s="38">
        <f t="shared" si="1"/>
        <v>453.87520991999997</v>
      </c>
    </row>
    <row r="231" spans="1:6">
      <c r="A231" s="43" t="s">
        <v>71</v>
      </c>
      <c r="B231" s="43" t="s">
        <v>489</v>
      </c>
      <c r="C231" s="43" t="s">
        <v>42</v>
      </c>
      <c r="D231" s="37">
        <v>2.4038000000000004</v>
      </c>
      <c r="E231" s="23">
        <f t="shared" si="0"/>
        <v>542129.00198100007</v>
      </c>
      <c r="F231" s="38">
        <f t="shared" si="1"/>
        <v>1002.3846000000002</v>
      </c>
    </row>
    <row r="232" spans="1:6">
      <c r="A232" s="44"/>
      <c r="B232" s="44" t="s">
        <v>490</v>
      </c>
      <c r="C232" s="44" t="s">
        <v>57</v>
      </c>
      <c r="D232" s="37">
        <v>1</v>
      </c>
      <c r="E232" s="23">
        <f t="shared" si="0"/>
        <v>225529.995</v>
      </c>
      <c r="F232" s="38">
        <f t="shared" si="1"/>
        <v>417</v>
      </c>
    </row>
    <row r="233" spans="1:6">
      <c r="A233" s="47"/>
      <c r="B233" s="47" t="s">
        <v>58</v>
      </c>
      <c r="C233" s="47"/>
      <c r="D233" s="40">
        <f t="shared" ref="D233:F233" si="2">SUM(D3:D232)</f>
        <v>536.24557466331987</v>
      </c>
      <c r="E233" s="36">
        <f t="shared" si="2"/>
        <v>120939461.77259077</v>
      </c>
      <c r="F233" s="41">
        <f t="shared" si="2"/>
        <v>223614.40463460452</v>
      </c>
    </row>
    <row r="234" spans="1:6">
      <c r="A234" s="47"/>
      <c r="B234" s="47" t="s">
        <v>491</v>
      </c>
      <c r="C234" s="47"/>
      <c r="D234" s="40">
        <f t="shared" ref="D234:F234" si="3">SUMIF($A3:$A232,"",D3:D232)</f>
        <v>311.01568614446006</v>
      </c>
      <c r="E234" s="36">
        <f t="shared" si="3"/>
        <v>70143366.141081631</v>
      </c>
      <c r="F234" s="41">
        <f t="shared" si="3"/>
        <v>129693.5411222398</v>
      </c>
    </row>
    <row r="235" spans="1:6">
      <c r="A235" s="47"/>
      <c r="B235" s="47" t="s">
        <v>492</v>
      </c>
      <c r="C235" s="47"/>
      <c r="D235" s="40">
        <f t="shared" ref="D235:F235" si="4">SUMIF($A3:$A232,"*",D3:D232)</f>
        <v>225.22988851886001</v>
      </c>
      <c r="E235" s="36">
        <f t="shared" si="4"/>
        <v>50796095.631509028</v>
      </c>
      <c r="F235" s="41">
        <f t="shared" si="4"/>
        <v>93920.863512364609</v>
      </c>
    </row>
    <row r="237" spans="1:6">
      <c r="B237" s="4"/>
    </row>
    <row r="238" spans="1:6" ht="15.75" customHeight="1">
      <c r="B238" s="1" t="s">
        <v>254</v>
      </c>
      <c r="C238" s="48">
        <v>225529.995</v>
      </c>
      <c r="D238" s="55" t="s">
        <v>493</v>
      </c>
      <c r="E238" s="54"/>
      <c r="F238" s="50"/>
    </row>
    <row r="239" spans="1:6" ht="15.75" customHeight="1">
      <c r="B239" s="1" t="s">
        <v>0</v>
      </c>
      <c r="C239" s="6">
        <v>417</v>
      </c>
      <c r="D239" s="55" t="s">
        <v>494</v>
      </c>
      <c r="E239" s="54"/>
      <c r="F239" s="50"/>
    </row>
    <row r="240" spans="1:6">
      <c r="B240" s="34" t="s">
        <v>257</v>
      </c>
      <c r="C240" s="7">
        <v>425</v>
      </c>
      <c r="D240" s="56" t="s">
        <v>495</v>
      </c>
      <c r="E240" s="54"/>
      <c r="F240" s="50"/>
    </row>
    <row r="241" spans="2:6" ht="15.75" customHeight="1">
      <c r="B241" s="57" t="s">
        <v>259</v>
      </c>
      <c r="C241" s="54"/>
      <c r="D241" s="54"/>
      <c r="E241" s="54"/>
      <c r="F241" s="50"/>
    </row>
  </sheetData>
  <mergeCells count="5">
    <mergeCell ref="A1:C1"/>
    <mergeCell ref="D238:F238"/>
    <mergeCell ref="D239:F239"/>
    <mergeCell ref="D240:F240"/>
    <mergeCell ref="B241:F241"/>
  </mergeCells>
  <hyperlinks>
    <hyperlink ref="D238" r:id="rId1" xr:uid="{00000000-0004-0000-0500-000000000000}"/>
    <hyperlink ref="D239" r:id="rId2" xr:uid="{00000000-0004-0000-0500-000001000000}"/>
    <hyperlink ref="D240" r:id="rId3" xr:uid="{00000000-0004-0000-05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outlinePr summaryBelow="0" summaryRight="0"/>
  </sheetPr>
  <dimension ref="A1:D17"/>
  <sheetViews>
    <sheetView workbookViewId="0">
      <selection sqref="A1:A2"/>
    </sheetView>
  </sheetViews>
  <sheetFormatPr defaultColWidth="12.6640625" defaultRowHeight="15.75" customHeight="1"/>
  <cols>
    <col min="1" max="1" width="25.21875" customWidth="1"/>
    <col min="2" max="2" width="9.44140625" customWidth="1"/>
  </cols>
  <sheetData>
    <row r="1" spans="1:4" ht="39.6">
      <c r="A1" s="58" t="s">
        <v>496</v>
      </c>
      <c r="B1" s="10" t="s">
        <v>3</v>
      </c>
      <c r="C1" s="11" t="s">
        <v>4</v>
      </c>
      <c r="D1" s="12" t="s">
        <v>5</v>
      </c>
    </row>
    <row r="2" spans="1:4" ht="13.2">
      <c r="A2" s="59"/>
      <c r="B2" s="35" t="s">
        <v>7</v>
      </c>
      <c r="C2" s="35" t="s">
        <v>8</v>
      </c>
      <c r="D2" s="35" t="s">
        <v>9</v>
      </c>
    </row>
    <row r="3" spans="1:4" ht="15.75" customHeight="1">
      <c r="A3" s="39" t="s">
        <v>58</v>
      </c>
      <c r="B3" s="38">
        <f t="shared" ref="B3:D3" si="0">B15+B9</f>
        <v>1182.2726342164049</v>
      </c>
      <c r="C3" s="23">
        <f t="shared" si="0"/>
        <v>266637941.28346264</v>
      </c>
      <c r="D3" s="38">
        <f t="shared" si="0"/>
        <v>493007.68846824102</v>
      </c>
    </row>
    <row r="4" spans="1:4" ht="15.75" customHeight="1">
      <c r="A4" s="5" t="s">
        <v>252</v>
      </c>
      <c r="B4" s="38">
        <f t="shared" ref="B4:D4" si="1">B16+B10</f>
        <v>763.22811218175593</v>
      </c>
      <c r="C4" s="23">
        <f t="shared" si="1"/>
        <v>172130832.32421088</v>
      </c>
      <c r="D4" s="38">
        <f t="shared" si="1"/>
        <v>318266.12277979223</v>
      </c>
    </row>
    <row r="5" spans="1:4" ht="15.75" customHeight="1">
      <c r="A5" s="5" t="s">
        <v>253</v>
      </c>
      <c r="B5" s="38">
        <f t="shared" ref="B5:D5" si="2">B17+B11</f>
        <v>419.04452203464865</v>
      </c>
      <c r="C5" s="23">
        <f t="shared" si="2"/>
        <v>94507108.959251672</v>
      </c>
      <c r="D5" s="38">
        <f t="shared" si="2"/>
        <v>174741.56568844849</v>
      </c>
    </row>
    <row r="7" spans="1:4">
      <c r="B7" s="53" t="s">
        <v>260</v>
      </c>
      <c r="C7" s="54"/>
      <c r="D7" s="50"/>
    </row>
    <row r="8" spans="1:4">
      <c r="B8" s="35" t="s">
        <v>7</v>
      </c>
      <c r="C8" s="35" t="s">
        <v>8</v>
      </c>
      <c r="D8" s="35" t="s">
        <v>9</v>
      </c>
    </row>
    <row r="9" spans="1:4" ht="15.75" customHeight="1">
      <c r="A9" s="39" t="s">
        <v>497</v>
      </c>
      <c r="B9" s="38">
        <f>'Death &amp; Damage Coal'!D233</f>
        <v>536.24557466331987</v>
      </c>
      <c r="C9" s="23">
        <f>'Death &amp; Damage Coal'!E233</f>
        <v>120939461.77259077</v>
      </c>
      <c r="D9" s="38">
        <f>'Death &amp; Damage Coal'!F233</f>
        <v>223614.40463460452</v>
      </c>
    </row>
    <row r="10" spans="1:4" ht="15.75" customHeight="1">
      <c r="A10" s="5" t="s">
        <v>498</v>
      </c>
      <c r="B10" s="38">
        <f>'Death &amp; Damage Coal'!D234</f>
        <v>311.01568614446006</v>
      </c>
      <c r="C10" s="23">
        <f>'Death &amp; Damage Coal'!E234</f>
        <v>70143366.141081631</v>
      </c>
      <c r="D10" s="38">
        <f>'Death &amp; Damage Coal'!F234</f>
        <v>129693.5411222398</v>
      </c>
    </row>
    <row r="11" spans="1:4" ht="15.75" customHeight="1">
      <c r="A11" s="5" t="s">
        <v>499</v>
      </c>
      <c r="B11" s="38">
        <f>'Death &amp; Damage Coal'!D235</f>
        <v>225.22988851886001</v>
      </c>
      <c r="C11" s="23">
        <f>'Death &amp; Damage Coal'!E235</f>
        <v>50796095.631509028</v>
      </c>
      <c r="D11" s="38">
        <f>'Death &amp; Damage Coal'!F235</f>
        <v>93920.863512364609</v>
      </c>
    </row>
    <row r="13" spans="1:4">
      <c r="B13" s="53" t="s">
        <v>60</v>
      </c>
      <c r="C13" s="54"/>
      <c r="D13" s="50"/>
    </row>
    <row r="14" spans="1:4">
      <c r="B14" s="35" t="s">
        <v>7</v>
      </c>
      <c r="C14" s="35" t="s">
        <v>8</v>
      </c>
      <c r="D14" s="35" t="s">
        <v>9</v>
      </c>
    </row>
    <row r="15" spans="1:4" ht="15.75" customHeight="1">
      <c r="A15" s="39" t="s">
        <v>58</v>
      </c>
      <c r="B15" s="49">
        <f>'Death &amp; Damage Oil&amp;Gas'!D198</f>
        <v>646.027059553085</v>
      </c>
      <c r="C15" s="23">
        <f>'Death &amp; Damage Oil&amp;Gas'!E198</f>
        <v>145698479.51087189</v>
      </c>
      <c r="D15" s="38">
        <f>'Death &amp; Damage Oil&amp;Gas'!F198</f>
        <v>269393.28383363649</v>
      </c>
    </row>
    <row r="16" spans="1:4" ht="15.75" customHeight="1">
      <c r="A16" s="5" t="s">
        <v>500</v>
      </c>
      <c r="B16" s="49">
        <f>'Death &amp; Damage Oil&amp;Gas'!D199</f>
        <v>452.21242603729581</v>
      </c>
      <c r="C16" s="23">
        <f>'Death &amp; Damage Oil&amp;Gas'!E199</f>
        <v>101987466.18312924</v>
      </c>
      <c r="D16" s="38">
        <f>'Death &amp; Damage Oil&amp;Gas'!F199</f>
        <v>188572.58165755245</v>
      </c>
    </row>
    <row r="17" spans="1:4" ht="15.75" customHeight="1">
      <c r="A17" s="5" t="s">
        <v>501</v>
      </c>
      <c r="B17" s="49">
        <f>'Death &amp; Damage Oil&amp;Gas'!D200</f>
        <v>193.81463351578864</v>
      </c>
      <c r="C17" s="23">
        <f>'Death &amp; Damage Oil&amp;Gas'!E200</f>
        <v>43711013.327742651</v>
      </c>
      <c r="D17" s="38">
        <f>'Death &amp; Damage Oil&amp;Gas'!F200</f>
        <v>80820.702176083883</v>
      </c>
    </row>
  </sheetData>
  <mergeCells count="3">
    <mergeCell ref="A1:A2"/>
    <mergeCell ref="B7:D7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Death &amp; Damage by Country</vt:lpstr>
      <vt:lpstr>Death &amp; Damage Oil&amp;Gas</vt:lpstr>
      <vt:lpstr>Death &amp; Damage Coal</vt:lpstr>
      <vt:lpstr>Death &amp; Damage All Carbon Bombs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</dc:creator>
  <cp:lastModifiedBy>User</cp:lastModifiedBy>
  <dcterms:created xsi:type="dcterms:W3CDTF">2022-11-20T00:39:34Z</dcterms:created>
  <dcterms:modified xsi:type="dcterms:W3CDTF">2022-11-20T00:39:53Z</dcterms:modified>
</cp:coreProperties>
</file>